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ough\Documents\Pricing and Promotions\Price Files\2019 Price Files\Special Pricing\"/>
    </mc:Choice>
  </mc:AlternateContent>
  <bookViews>
    <workbookView xWindow="0" yWindow="0" windowWidth="28800" windowHeight="12300" tabRatio="865"/>
  </bookViews>
  <sheets>
    <sheet name="Cover Sheet" sheetId="6" r:id="rId1"/>
    <sheet name="Calculator Tips" sheetId="24" r:id="rId2"/>
    <sheet name="Dealer Fiberglass" sheetId="5" r:id="rId3"/>
    <sheet name="Options" sheetId="25" r:id="rId4"/>
    <sheet name="THULE" sheetId="32" r:id="rId5"/>
    <sheet name="DCU" sheetId="27" r:id="rId6"/>
    <sheet name="MT3" sheetId="31" r:id="rId7"/>
    <sheet name="Commercial Fiberglass" sheetId="28" r:id="rId8"/>
    <sheet name="Roof Rack Options" sheetId="29" r:id="rId9"/>
    <sheet name="Ranger" sheetId="30" r:id="rId10"/>
  </sheets>
  <definedNames>
    <definedName name="_xlnm.Print_Area" localSheetId="7">'Commercial Fiberglass'!$A$1:$L$120</definedName>
    <definedName name="_xlnm.Print_Area" localSheetId="5">DCU!$A$1:$M$173</definedName>
    <definedName name="_xlnm.Print_Area" localSheetId="2">'Dealer Fiberglass'!$A$1:$G$104</definedName>
    <definedName name="_xlnm.Print_Area" localSheetId="6">'MT3'!$A$1:$M$173</definedName>
    <definedName name="_xlnm.Print_Area" localSheetId="3">Options!$A$1:$F$135</definedName>
    <definedName name="_xlnm.Print_Area" localSheetId="9">Ranger!$A$1:$L$51</definedName>
    <definedName name="_xlnm.Print_Area" localSheetId="8">'Roof Rack Options'!$A$1:$N$212</definedName>
    <definedName name="_xlnm.Print_Area" localSheetId="4">THULE!$A$1:$M$48</definedName>
    <definedName name="_xlnm.Print_Titles" localSheetId="7">'Commercial Fiberglass'!$1:$4</definedName>
    <definedName name="_xlnm.Print_Titles" localSheetId="5">DCU!$1:$4</definedName>
    <definedName name="_xlnm.Print_Titles" localSheetId="2">'Dealer Fiberglass'!$1:$4</definedName>
    <definedName name="_xlnm.Print_Titles" localSheetId="6">'MT3'!$1:$4</definedName>
    <definedName name="_xlnm.Print_Titles" localSheetId="3">Options!$1:$5</definedName>
    <definedName name="_xlnm.Print_Titles" localSheetId="8">'Roof Rack Options'!$1:$4</definedName>
    <definedName name="_xlnm.Print_Titles" localSheetId="4">THULE!$1:$3</definedName>
  </definedNames>
  <calcPr calcId="162913"/>
</workbook>
</file>

<file path=xl/calcChain.xml><?xml version="1.0" encoding="utf-8"?>
<calcChain xmlns="http://schemas.openxmlformats.org/spreadsheetml/2006/main">
  <c r="A48" i="32" l="1"/>
  <c r="O2" i="32"/>
  <c r="A3" i="32"/>
  <c r="A2" i="32"/>
  <c r="L46" i="32"/>
  <c r="H46" i="32"/>
  <c r="C46" i="32"/>
  <c r="L36" i="32"/>
  <c r="I36" i="32"/>
  <c r="C36" i="32"/>
  <c r="L25" i="32"/>
  <c r="I25" i="32"/>
  <c r="F25" i="32"/>
  <c r="C25" i="32"/>
  <c r="L16" i="32"/>
  <c r="I16" i="32"/>
  <c r="F16" i="32"/>
  <c r="C16" i="32"/>
  <c r="A3" i="31" l="1"/>
  <c r="N34" i="29" l="1"/>
  <c r="L19" i="28" l="1"/>
  <c r="L18" i="28"/>
  <c r="L17" i="28"/>
  <c r="L16" i="28"/>
  <c r="L15" i="28"/>
  <c r="L14" i="28"/>
  <c r="L11" i="28"/>
  <c r="L10" i="28"/>
  <c r="L9" i="28"/>
  <c r="L8" i="28"/>
  <c r="L7" i="28"/>
  <c r="L6" i="28"/>
  <c r="M11" i="31"/>
  <c r="M10" i="31"/>
  <c r="M9" i="31"/>
  <c r="M8" i="31"/>
  <c r="M7" i="31"/>
  <c r="M6" i="31"/>
  <c r="M7" i="27"/>
  <c r="M8" i="27"/>
  <c r="M9" i="27"/>
  <c r="M10" i="27"/>
  <c r="M11" i="27"/>
  <c r="M6" i="27"/>
  <c r="I2" i="5" l="1"/>
  <c r="F57" i="5" l="1"/>
  <c r="F56" i="5"/>
  <c r="F58" i="5"/>
  <c r="F59" i="5"/>
  <c r="F54" i="5"/>
  <c r="F55" i="5"/>
  <c r="N2" i="30"/>
  <c r="P2" i="29"/>
  <c r="N2" i="28"/>
  <c r="O2" i="31"/>
  <c r="O2" i="27"/>
  <c r="H2" i="25"/>
  <c r="L39" i="30" l="1"/>
  <c r="L10" i="30"/>
  <c r="L24" i="30"/>
  <c r="L17" i="30"/>
  <c r="L31" i="30"/>
  <c r="A62" i="31"/>
  <c r="A2" i="31" l="1"/>
  <c r="A172" i="31"/>
  <c r="L170" i="31"/>
  <c r="L169" i="31"/>
  <c r="L160" i="31"/>
  <c r="L159" i="31"/>
  <c r="L158" i="31"/>
  <c r="L157" i="31"/>
  <c r="L156" i="31"/>
  <c r="L155" i="31"/>
  <c r="L154" i="31"/>
  <c r="L153" i="31"/>
  <c r="L152" i="31"/>
  <c r="L151" i="31"/>
  <c r="L150" i="31"/>
  <c r="L149" i="31"/>
  <c r="L145" i="31"/>
  <c r="L144" i="31"/>
  <c r="L143" i="31"/>
  <c r="L142" i="31"/>
  <c r="L141" i="31"/>
  <c r="L140" i="31"/>
  <c r="L139" i="31"/>
  <c r="L138" i="31"/>
  <c r="L137" i="31"/>
  <c r="L136" i="31"/>
  <c r="L135" i="31"/>
  <c r="L134" i="31"/>
  <c r="L133" i="31"/>
  <c r="L132" i="31"/>
  <c r="L131" i="31"/>
  <c r="L127" i="31"/>
  <c r="L126" i="31"/>
  <c r="L125" i="31"/>
  <c r="L124" i="31"/>
  <c r="L123" i="31"/>
  <c r="A119" i="31"/>
  <c r="L111" i="31"/>
  <c r="L110" i="31"/>
  <c r="L109" i="31"/>
  <c r="L108" i="31"/>
  <c r="L107" i="31"/>
  <c r="L106" i="31"/>
  <c r="L105" i="31"/>
  <c r="L102" i="31"/>
  <c r="L100" i="31"/>
  <c r="L99" i="31"/>
  <c r="L98" i="31"/>
  <c r="L97" i="31"/>
  <c r="L95" i="31"/>
  <c r="L94" i="31"/>
  <c r="L88" i="31"/>
  <c r="L87" i="31"/>
  <c r="L86" i="31"/>
  <c r="L85" i="31"/>
  <c r="L84" i="31"/>
  <c r="L83" i="31"/>
  <c r="L82" i="31"/>
  <c r="L81" i="31"/>
  <c r="L80" i="31"/>
  <c r="L79" i="31"/>
  <c r="L78" i="31"/>
  <c r="L77" i="31"/>
  <c r="L76" i="31"/>
  <c r="L75" i="31"/>
  <c r="L71" i="31"/>
  <c r="L70" i="31"/>
  <c r="L69" i="31"/>
  <c r="L68" i="31"/>
  <c r="L67" i="31"/>
  <c r="L66" i="31"/>
  <c r="L60" i="31"/>
  <c r="L59" i="31"/>
  <c r="L58" i="31"/>
  <c r="L57" i="31"/>
  <c r="L56" i="31"/>
  <c r="L53" i="31"/>
  <c r="L52" i="31"/>
  <c r="L51" i="31"/>
  <c r="L46" i="31"/>
  <c r="L45" i="31"/>
  <c r="L44" i="31"/>
  <c r="L43" i="31"/>
  <c r="L38" i="31"/>
  <c r="L37" i="31"/>
  <c r="L36" i="31"/>
  <c r="L30" i="31"/>
  <c r="L29" i="31"/>
  <c r="K11" i="31"/>
  <c r="K10" i="31"/>
  <c r="K9" i="31"/>
  <c r="K8" i="31"/>
  <c r="K7" i="31"/>
  <c r="K6" i="31"/>
  <c r="F35" i="5" l="1"/>
  <c r="F34" i="5"/>
  <c r="F33" i="5"/>
  <c r="F32" i="5"/>
  <c r="F31" i="5"/>
  <c r="F30" i="5"/>
  <c r="C2" i="30"/>
  <c r="A2" i="29"/>
  <c r="A2" i="28"/>
  <c r="A2" i="27"/>
  <c r="A2" i="25"/>
  <c r="A50" i="30" l="1"/>
  <c r="C3" i="30"/>
  <c r="A211" i="29"/>
  <c r="A140" i="29"/>
  <c r="A73" i="29"/>
  <c r="A3" i="29"/>
  <c r="A64" i="28"/>
  <c r="A120" i="28" s="1"/>
  <c r="A3" i="28"/>
  <c r="A172" i="27"/>
  <c r="A119" i="27"/>
  <c r="A62" i="27"/>
  <c r="A3" i="27"/>
  <c r="A135" i="25"/>
  <c r="A72" i="25"/>
  <c r="A3" i="25"/>
  <c r="N194" i="29"/>
  <c r="N193" i="29"/>
  <c r="N192" i="29"/>
  <c r="N191" i="29"/>
  <c r="N190" i="29"/>
  <c r="N189" i="29"/>
  <c r="N185" i="29"/>
  <c r="N183" i="29"/>
  <c r="M183" i="29"/>
  <c r="L183" i="29"/>
  <c r="N182" i="29"/>
  <c r="M182" i="29"/>
  <c r="L182" i="29"/>
  <c r="N179" i="29"/>
  <c r="M179" i="29"/>
  <c r="L179" i="29"/>
  <c r="N178" i="29"/>
  <c r="M178" i="29"/>
  <c r="L178" i="29"/>
  <c r="N175" i="29"/>
  <c r="M175" i="29"/>
  <c r="L175" i="29"/>
  <c r="N174" i="29"/>
  <c r="M174" i="29"/>
  <c r="L174" i="29"/>
  <c r="N171" i="29"/>
  <c r="M171" i="29"/>
  <c r="L171" i="29"/>
  <c r="N170" i="29"/>
  <c r="M170" i="29"/>
  <c r="L170" i="29"/>
  <c r="N127" i="29"/>
  <c r="N126" i="29"/>
  <c r="N125" i="29"/>
  <c r="N108" i="29"/>
  <c r="N106" i="29"/>
  <c r="M106" i="29"/>
  <c r="L106" i="29"/>
  <c r="N105" i="29"/>
  <c r="M105" i="29"/>
  <c r="L105" i="29"/>
  <c r="N71" i="29"/>
  <c r="N69" i="29"/>
  <c r="N56" i="29"/>
  <c r="N54" i="29"/>
  <c r="N42" i="29"/>
  <c r="N41" i="29"/>
  <c r="N40" i="29"/>
  <c r="N37" i="29"/>
  <c r="N35" i="29"/>
  <c r="N33" i="29"/>
  <c r="N32" i="29"/>
  <c r="N15" i="29"/>
  <c r="K117" i="28"/>
  <c r="K116" i="28"/>
  <c r="K106" i="28"/>
  <c r="K105" i="28"/>
  <c r="K104" i="28"/>
  <c r="K103" i="28"/>
  <c r="K102" i="28"/>
  <c r="K101" i="28"/>
  <c r="K100" i="28"/>
  <c r="K90" i="28"/>
  <c r="K89" i="28"/>
  <c r="K88" i="28"/>
  <c r="K87" i="28"/>
  <c r="K86" i="28"/>
  <c r="K85" i="28"/>
  <c r="K84" i="28"/>
  <c r="K83" i="28"/>
  <c r="K82" i="28"/>
  <c r="K81" i="28"/>
  <c r="K80" i="28"/>
  <c r="K79" i="28"/>
  <c r="K78" i="28"/>
  <c r="K77" i="28"/>
  <c r="K76" i="28"/>
  <c r="K75" i="28"/>
  <c r="K69" i="28"/>
  <c r="K68" i="28"/>
  <c r="K60" i="28"/>
  <c r="K59" i="28"/>
  <c r="K55" i="28"/>
  <c r="K54" i="28"/>
  <c r="K53" i="28"/>
  <c r="K52" i="28"/>
  <c r="K51" i="28"/>
  <c r="K50" i="28"/>
  <c r="K49" i="28"/>
  <c r="K45" i="28"/>
  <c r="K44" i="28"/>
  <c r="K39" i="28"/>
  <c r="K38" i="28"/>
  <c r="K37" i="28"/>
  <c r="K36" i="28"/>
  <c r="K32" i="28"/>
  <c r="K19" i="28"/>
  <c r="K18" i="28"/>
  <c r="K17" i="28"/>
  <c r="K16" i="28"/>
  <c r="K15" i="28"/>
  <c r="K14" i="28"/>
  <c r="K11" i="28"/>
  <c r="K10" i="28"/>
  <c r="K9" i="28"/>
  <c r="K8" i="28"/>
  <c r="K7" i="28"/>
  <c r="K6" i="28"/>
  <c r="L168" i="27"/>
  <c r="L167" i="27"/>
  <c r="L154" i="27"/>
  <c r="L153" i="27"/>
  <c r="L152" i="27"/>
  <c r="L151" i="27"/>
  <c r="L150" i="27"/>
  <c r="L149" i="27"/>
  <c r="L148" i="27"/>
  <c r="L147" i="27"/>
  <c r="L143" i="27"/>
  <c r="L142" i="27"/>
  <c r="L141" i="27"/>
  <c r="L140" i="27"/>
  <c r="L139" i="27"/>
  <c r="L138" i="27"/>
  <c r="L137" i="27"/>
  <c r="L136" i="27"/>
  <c r="L135" i="27"/>
  <c r="L134" i="27"/>
  <c r="L133" i="27"/>
  <c r="L132" i="27"/>
  <c r="L131" i="27"/>
  <c r="L130" i="27"/>
  <c r="L129" i="27"/>
  <c r="L128" i="27"/>
  <c r="L127" i="27"/>
  <c r="L126" i="27"/>
  <c r="L125" i="27"/>
  <c r="L111" i="27"/>
  <c r="L110" i="27"/>
  <c r="L109" i="27"/>
  <c r="L108" i="27"/>
  <c r="L107" i="27"/>
  <c r="L106" i="27"/>
  <c r="L105" i="27"/>
  <c r="L102" i="27"/>
  <c r="L100" i="27"/>
  <c r="L99" i="27"/>
  <c r="L98" i="27"/>
  <c r="L97" i="27"/>
  <c r="L95" i="27"/>
  <c r="L94" i="27"/>
  <c r="L88" i="27"/>
  <c r="L87" i="27"/>
  <c r="L86" i="27"/>
  <c r="L85" i="27"/>
  <c r="L84" i="27"/>
  <c r="L83" i="27"/>
  <c r="L82" i="27"/>
  <c r="L81" i="27"/>
  <c r="L80" i="27"/>
  <c r="L79" i="27"/>
  <c r="L78" i="27"/>
  <c r="L77" i="27"/>
  <c r="L76" i="27"/>
  <c r="L75" i="27"/>
  <c r="L71" i="27"/>
  <c r="L70" i="27"/>
  <c r="L69" i="27"/>
  <c r="L68" i="27"/>
  <c r="L67" i="27"/>
  <c r="L66" i="27"/>
  <c r="L60" i="27"/>
  <c r="L59" i="27"/>
  <c r="L58" i="27"/>
  <c r="L57" i="27"/>
  <c r="L56" i="27"/>
  <c r="L53" i="27"/>
  <c r="L52" i="27"/>
  <c r="L51" i="27"/>
  <c r="L46" i="27"/>
  <c r="L45" i="27"/>
  <c r="L44" i="27"/>
  <c r="L43" i="27"/>
  <c r="L38" i="27"/>
  <c r="L37" i="27"/>
  <c r="L36" i="27"/>
  <c r="L30" i="27"/>
  <c r="L29" i="27"/>
  <c r="K11" i="27"/>
  <c r="K10" i="27"/>
  <c r="K9" i="27"/>
  <c r="K8" i="27"/>
  <c r="K7" i="27"/>
  <c r="K6" i="27"/>
  <c r="F129" i="25"/>
  <c r="F128" i="25"/>
  <c r="F127" i="25"/>
  <c r="F126" i="25"/>
  <c r="F125" i="25"/>
  <c r="F124" i="25"/>
  <c r="F123" i="25"/>
  <c r="F122" i="25"/>
  <c r="F119" i="25"/>
  <c r="F118" i="25"/>
  <c r="F117" i="25"/>
  <c r="F116" i="25"/>
  <c r="F115" i="25"/>
  <c r="F108" i="25"/>
  <c r="F107" i="25"/>
  <c r="F106" i="25"/>
  <c r="F105" i="25"/>
  <c r="F104" i="25"/>
  <c r="F103" i="25"/>
  <c r="F97" i="25"/>
  <c r="F96" i="25"/>
  <c r="F93" i="25"/>
  <c r="F92" i="25"/>
  <c r="F91" i="25"/>
  <c r="F90" i="25"/>
  <c r="F88" i="25"/>
  <c r="F87" i="25"/>
  <c r="F85" i="25"/>
  <c r="F84" i="25"/>
  <c r="F83" i="25"/>
  <c r="F82" i="25"/>
  <c r="F79" i="25"/>
  <c r="F75" i="25"/>
  <c r="F53" i="25"/>
  <c r="F52" i="25"/>
  <c r="F49" i="25"/>
  <c r="F48" i="25"/>
  <c r="F42" i="25"/>
  <c r="F41" i="25"/>
  <c r="F40" i="25"/>
  <c r="F39" i="25"/>
  <c r="F38" i="25"/>
  <c r="F37" i="25"/>
  <c r="F33" i="25"/>
  <c r="F28" i="25"/>
  <c r="F27" i="25"/>
  <c r="F26" i="25"/>
  <c r="F25" i="25"/>
  <c r="F24" i="25"/>
  <c r="F23" i="25"/>
  <c r="F18" i="25"/>
  <c r="F17" i="25"/>
  <c r="F16" i="25"/>
  <c r="F15" i="25"/>
  <c r="F8" i="25"/>
  <c r="A104" i="5" l="1"/>
  <c r="F96" i="5" l="1"/>
  <c r="F97" i="5"/>
  <c r="F98" i="5"/>
  <c r="F99" i="5"/>
  <c r="F100" i="5"/>
  <c r="F101" i="5"/>
  <c r="F88" i="5"/>
  <c r="F89" i="5"/>
  <c r="F90" i="5"/>
  <c r="F91" i="5"/>
  <c r="F92" i="5"/>
  <c r="F93" i="5"/>
  <c r="F79" i="5"/>
  <c r="F80" i="5"/>
  <c r="F81" i="5"/>
  <c r="F82" i="5"/>
  <c r="F83" i="5"/>
  <c r="F78" i="5"/>
  <c r="F74" i="5"/>
  <c r="F69" i="5"/>
  <c r="F70" i="5"/>
  <c r="F71" i="5"/>
  <c r="F72" i="5"/>
  <c r="F73" i="5"/>
  <c r="F62" i="5"/>
  <c r="F63" i="5"/>
  <c r="F64" i="5"/>
  <c r="F65" i="5"/>
  <c r="F66" i="5"/>
  <c r="F61" i="5"/>
  <c r="F42" i="5" l="1"/>
  <c r="F41" i="5"/>
  <c r="F40" i="5"/>
  <c r="F39" i="5"/>
  <c r="F38" i="5"/>
  <c r="F37" i="5"/>
  <c r="F28" i="5"/>
  <c r="F27" i="5"/>
  <c r="F26" i="5"/>
  <c r="F25" i="5"/>
  <c r="F24" i="5"/>
  <c r="F23" i="5"/>
  <c r="F21" i="5"/>
  <c r="F20" i="5"/>
  <c r="F19" i="5"/>
  <c r="F18" i="5"/>
  <c r="F17" i="5"/>
  <c r="F16" i="5"/>
  <c r="F14" i="5"/>
  <c r="F13" i="5"/>
  <c r="F12" i="5"/>
  <c r="F11" i="5"/>
  <c r="F10" i="5"/>
  <c r="F9" i="5"/>
</calcChain>
</file>

<file path=xl/sharedStrings.xml><?xml version="1.0" encoding="utf-8"?>
<sst xmlns="http://schemas.openxmlformats.org/spreadsheetml/2006/main" count="977" uniqueCount="451">
  <si>
    <t>Compact Longbed</t>
  </si>
  <si>
    <t>Compact Shortbed</t>
  </si>
  <si>
    <t>Superduty Longbed</t>
  </si>
  <si>
    <t>Superduty Shortbed</t>
  </si>
  <si>
    <t>Full Size Longbed</t>
  </si>
  <si>
    <t>Full Size Shortbed</t>
  </si>
  <si>
    <t>TONNEAU COVERS</t>
  </si>
  <si>
    <t>HIGH RISE MODELS</t>
  </si>
  <si>
    <t>MID-RISE MODELS</t>
  </si>
  <si>
    <t>CAB HIGH MODELS</t>
  </si>
  <si>
    <t>Phone Order Line:</t>
  </si>
  <si>
    <t xml:space="preserve">24 Hour Fax Order Line: </t>
  </si>
  <si>
    <t>¡</t>
  </si>
  <si>
    <t>DESIRED PROFIT MARGIN</t>
  </si>
  <si>
    <t>NOTE: THIS REFLECTS PROFIT MARGIN, NOT MARK UP. EXAMPLE: 50% MARGIN = 100% MARK UP</t>
  </si>
  <si>
    <t>DEALER PRICE</t>
  </si>
  <si>
    <t>Retail Price</t>
  </si>
  <si>
    <t>WITH RETAIL PROFIT MARGIN CALCULATOR</t>
  </si>
  <si>
    <t>How to Use the Retail Profit Calculator:</t>
  </si>
  <si>
    <t xml:space="preserve">Formula is set in Retail Price column and will auto-populate Retail Price. </t>
  </si>
  <si>
    <t xml:space="preserve">Dealer Pricing will only be visible when file is open in Excel. </t>
  </si>
  <si>
    <t xml:space="preserve">The pages are set to print Retail Price not Dealer Price. </t>
  </si>
  <si>
    <t>AUTOMOTIVE PAINT</t>
  </si>
  <si>
    <r>
      <t xml:space="preserve">Tri Coat Paint </t>
    </r>
    <r>
      <rPr>
        <i/>
        <sz val="10"/>
        <rFont val="Segoe UI"/>
        <family val="2"/>
      </rPr>
      <t>(Exact Match Not Guaranteed)</t>
    </r>
  </si>
  <si>
    <t>ADDITIONAL</t>
  </si>
  <si>
    <r>
      <t>Paint delete - Cap</t>
    </r>
    <r>
      <rPr>
        <i/>
        <sz val="10"/>
        <rFont val="Segoe UI"/>
        <family val="2"/>
      </rPr>
      <t xml:space="preserve"> (No Paint Warranty)</t>
    </r>
  </si>
  <si>
    <r>
      <t xml:space="preserve">Paint delete - Tonneau </t>
    </r>
    <r>
      <rPr>
        <i/>
        <sz val="10"/>
        <rFont val="Segoe UI"/>
        <family val="2"/>
      </rPr>
      <t>(No Paint Warranty)</t>
    </r>
  </si>
  <si>
    <t>FRONT WINDOW OPTIONS</t>
  </si>
  <si>
    <t>Roped-in Fixed Front Picture Window</t>
  </si>
  <si>
    <t>Standard</t>
  </si>
  <si>
    <t>Framed Front Fixed Picture Window</t>
  </si>
  <si>
    <t>Removable Fixed Picture Window</t>
  </si>
  <si>
    <t>Removable Front Sliding Window</t>
  </si>
  <si>
    <t>Front Sliding Window</t>
  </si>
  <si>
    <r>
      <t xml:space="preserve">Blank Front </t>
    </r>
    <r>
      <rPr>
        <i/>
        <sz val="10"/>
        <rFont val="Segoe UI"/>
        <family val="2"/>
      </rPr>
      <t>(Front Window Delete)</t>
    </r>
  </si>
  <si>
    <t>SIDE WINDOW OPTIONS - Priced Per Side</t>
  </si>
  <si>
    <r>
      <t xml:space="preserve">Windoor </t>
    </r>
    <r>
      <rPr>
        <i/>
        <sz val="10"/>
        <rFont val="Segoe UI"/>
        <family val="2"/>
      </rPr>
      <t>(72" x 14" or Smaller)</t>
    </r>
  </si>
  <si>
    <r>
      <t xml:space="preserve">Oversized Windoors </t>
    </r>
    <r>
      <rPr>
        <i/>
        <sz val="10"/>
        <rFont val="Segoe UI"/>
        <family val="2"/>
      </rPr>
      <t>(75" x 16" or Larger)</t>
    </r>
  </si>
  <si>
    <r>
      <t xml:space="preserve">Windoor Slider </t>
    </r>
    <r>
      <rPr>
        <i/>
        <sz val="10"/>
        <rFont val="Segoe UI"/>
        <family val="2"/>
      </rPr>
      <t>(72" x 14" or Smaller)</t>
    </r>
  </si>
  <si>
    <r>
      <t xml:space="preserve">Oversized Windoor Sliders </t>
    </r>
    <r>
      <rPr>
        <i/>
        <sz val="10"/>
        <rFont val="Segoe UI"/>
        <family val="2"/>
      </rPr>
      <t>(75" x 16" or Larger)</t>
    </r>
  </si>
  <si>
    <t>Solid Sides - Pair / Deduction $12.50 Per Side</t>
  </si>
  <si>
    <t>REAR DOOR OPTIONS</t>
  </si>
  <si>
    <r>
      <t xml:space="preserve">Keyless Remote </t>
    </r>
    <r>
      <rPr>
        <sz val="10"/>
        <rFont val="Webdings"/>
        <family val="1"/>
        <charset val="2"/>
      </rPr>
      <t>|</t>
    </r>
    <r>
      <rPr>
        <sz val="10"/>
        <rFont val="Segoe UI"/>
        <family val="2"/>
      </rPr>
      <t xml:space="preserve"> All Glass Rear Door - Uses Truck's Key Fob</t>
    </r>
  </si>
  <si>
    <r>
      <t>Thule</t>
    </r>
    <r>
      <rPr>
        <sz val="14"/>
        <rFont val="Calibri"/>
        <family val="2"/>
        <scheme val="minor"/>
      </rPr>
      <t>®</t>
    </r>
    <r>
      <rPr>
        <sz val="13.7"/>
        <rFont val="Segoe UI Semibold"/>
        <family val="2"/>
      </rPr>
      <t xml:space="preserve"> ROOF RACK OPTIONS</t>
    </r>
  </si>
  <si>
    <r>
      <t>Thule</t>
    </r>
    <r>
      <rPr>
        <sz val="10"/>
        <rFont val="Calibri"/>
        <family val="2"/>
        <scheme val="minor"/>
      </rPr>
      <t>®</t>
    </r>
    <r>
      <rPr>
        <sz val="10"/>
        <rFont val="Segoe UI"/>
        <family val="2"/>
      </rPr>
      <t xml:space="preserve"> Tracker II Roof Rack System - Includes Tracks, Fit Kit, Feet, Locks, &amp; Crossbars</t>
    </r>
  </si>
  <si>
    <r>
      <t>Thule</t>
    </r>
    <r>
      <rPr>
        <sz val="10"/>
        <rFont val="Calibri"/>
        <family val="2"/>
        <scheme val="minor"/>
      </rPr>
      <t>®</t>
    </r>
    <r>
      <rPr>
        <sz val="10"/>
        <rFont val="Segoe UI"/>
        <family val="2"/>
      </rPr>
      <t xml:space="preserve"> Tracker II Roof Rack System w/ Fairing -  Includes Tracks, Fit Kit, Feet, Locks, &amp; Crossbars</t>
    </r>
  </si>
  <si>
    <r>
      <t>Thule</t>
    </r>
    <r>
      <rPr>
        <sz val="10"/>
        <rFont val="Calibri"/>
        <family val="2"/>
        <scheme val="minor"/>
      </rPr>
      <t>®</t>
    </r>
    <r>
      <rPr>
        <sz val="10"/>
        <rFont val="Segoe UI"/>
        <family val="2"/>
      </rPr>
      <t xml:space="preserve"> AeroBlade Roof Rack System - Includes Tracks, Fit Kit, Feet, Locks, &amp; Crossbars</t>
    </r>
  </si>
  <si>
    <r>
      <t>Thule</t>
    </r>
    <r>
      <rPr>
        <sz val="10"/>
        <rFont val="Calibri"/>
        <family val="2"/>
        <scheme val="minor"/>
      </rPr>
      <t>®</t>
    </r>
    <r>
      <rPr>
        <sz val="10"/>
        <rFont val="Segoe UI"/>
        <family val="2"/>
      </rPr>
      <t xml:space="preserve"> AeroBlade </t>
    </r>
    <r>
      <rPr>
        <b/>
        <sz val="10"/>
        <rFont val="Segoe UI"/>
        <family val="2"/>
      </rPr>
      <t xml:space="preserve">Black </t>
    </r>
    <r>
      <rPr>
        <sz val="10"/>
        <rFont val="Segoe UI"/>
        <family val="2"/>
      </rPr>
      <t>Roof Rack System - Includes Tracks, Fit Kit, Feet, Locks, &amp; Crossbars</t>
    </r>
  </si>
  <si>
    <r>
      <t>Thule</t>
    </r>
    <r>
      <rPr>
        <b/>
        <sz val="10"/>
        <rFont val="Calibri"/>
        <family val="2"/>
        <scheme val="minor"/>
      </rPr>
      <t>®</t>
    </r>
    <r>
      <rPr>
        <b/>
        <sz val="10"/>
        <rFont val="Segoe UI"/>
        <family val="2"/>
      </rPr>
      <t xml:space="preserve"> AeroBlade Fairing (44" or 52")</t>
    </r>
  </si>
  <si>
    <r>
      <t>Thule</t>
    </r>
    <r>
      <rPr>
        <sz val="10"/>
        <rFont val="Calibri"/>
        <family val="2"/>
        <scheme val="minor"/>
      </rPr>
      <t>®</t>
    </r>
    <r>
      <rPr>
        <sz val="10"/>
        <rFont val="Segoe UI"/>
        <family val="2"/>
      </rPr>
      <t xml:space="preserve"> Tracks Only - Pair Installed</t>
    </r>
  </si>
  <si>
    <t xml:space="preserve">Contains: </t>
  </si>
  <si>
    <r>
      <t>Thule</t>
    </r>
    <r>
      <rPr>
        <vertAlign val="superscript"/>
        <sz val="9"/>
        <rFont val="Segoe UI"/>
        <family val="2"/>
      </rPr>
      <t>®</t>
    </r>
    <r>
      <rPr>
        <vertAlign val="superscript"/>
        <sz val="10"/>
        <rFont val="Segoe UI"/>
        <family val="2"/>
      </rPr>
      <t xml:space="preserve"> </t>
    </r>
    <r>
      <rPr>
        <sz val="10"/>
        <rFont val="Segoe UI"/>
        <family val="2"/>
      </rPr>
      <t>Roof Rack, Interior Headliner, Removable Picture or Sliding Window, Gear Net, Dual 12V Dome Lights, and Gas Prop Switch.</t>
    </r>
  </si>
  <si>
    <t>CAP EXTERIOR OPTION</t>
  </si>
  <si>
    <r>
      <t xml:space="preserve">Omit Wrap Rails </t>
    </r>
    <r>
      <rPr>
        <i/>
        <sz val="10"/>
        <rFont val="Segoe UI"/>
        <family val="2"/>
      </rPr>
      <t>(Skirted Cap Models Only)</t>
    </r>
  </si>
  <si>
    <r>
      <t xml:space="preserve">Interior Headliner </t>
    </r>
    <r>
      <rPr>
        <i/>
        <sz val="10"/>
        <rFont val="Segoe UI"/>
        <family val="2"/>
      </rPr>
      <t>(Black or Charcoal Grey)</t>
    </r>
  </si>
  <si>
    <t>INTERIOR LIGHTING/POWER OPTIONS</t>
  </si>
  <si>
    <t>12V Adjustable Tube Light w/ Gas Prop Switch</t>
  </si>
  <si>
    <r>
      <t>Dual 12V Adjustable Tube Light -</t>
    </r>
    <r>
      <rPr>
        <i/>
        <sz val="10"/>
        <rFont val="Segoe UI"/>
        <family val="2"/>
      </rPr>
      <t xml:space="preserve">   (Requires Interior Headliner Option)</t>
    </r>
  </si>
  <si>
    <r>
      <t>Dual 12V Adjustable Tube Light w/ Gas Prop Switch -</t>
    </r>
    <r>
      <rPr>
        <i/>
        <sz val="10"/>
        <rFont val="Segoe UI"/>
        <family val="2"/>
      </rPr>
      <t xml:space="preserve">  (Requires Interior Headliner Option)</t>
    </r>
  </si>
  <si>
    <t xml:space="preserve">*Adjustable Tube Lights - Call CSR for additional availability information. </t>
  </si>
  <si>
    <r>
      <t xml:space="preserve">Dual 12V Dome Lights </t>
    </r>
    <r>
      <rPr>
        <i/>
        <sz val="10"/>
        <rFont val="Segoe UI"/>
        <family val="2"/>
      </rPr>
      <t>(Requires Interior Headliner)</t>
    </r>
  </si>
  <si>
    <r>
      <t xml:space="preserve">Battery Dome Light </t>
    </r>
    <r>
      <rPr>
        <i/>
        <sz val="10"/>
        <rFont val="Segoe UI"/>
        <family val="2"/>
      </rPr>
      <t>(Additional Light)</t>
    </r>
  </si>
  <si>
    <r>
      <t xml:space="preserve">Battery Dome Light </t>
    </r>
    <r>
      <rPr>
        <i/>
        <sz val="10"/>
        <rFont val="Segoe UI"/>
        <family val="2"/>
      </rPr>
      <t>(In Exchange For 12V Dome Light)</t>
    </r>
  </si>
  <si>
    <t>N/C</t>
  </si>
  <si>
    <t>3-Outlet 12V Power Block</t>
  </si>
  <si>
    <t>12V Gas Prop Switch for 12V LED Dome Light</t>
  </si>
  <si>
    <t>7-way Harness (2015+ F150, 2017+ SuperDuty, 2016+ Tundra &amp; 2016+ Tacoma) - Parts Order</t>
  </si>
  <si>
    <t>7-way Harness (all other Models - see Application Chart) - Parts Order</t>
  </si>
  <si>
    <t>INTERIOR ORGANIZATION</t>
  </si>
  <si>
    <t>Single Clothes Rack</t>
  </si>
  <si>
    <t>Double Clothes Racks</t>
  </si>
  <si>
    <t>Clothes Hanger Locations</t>
  </si>
  <si>
    <r>
      <t xml:space="preserve">Cargo Hooks - Set Of 4 </t>
    </r>
    <r>
      <rPr>
        <i/>
        <sz val="10"/>
        <rFont val="Segoe UI"/>
        <family val="2"/>
      </rPr>
      <t>(Specify PS or DS)</t>
    </r>
  </si>
  <si>
    <t>Cargo Hooks - Set Of 8 (4 PS &amp; 4 DS)</t>
  </si>
  <si>
    <t xml:space="preserve">Single Fishing Rod Holder </t>
  </si>
  <si>
    <t>Double Fishing Rod Holder</t>
  </si>
  <si>
    <r>
      <t xml:space="preserve">Gear Net </t>
    </r>
    <r>
      <rPr>
        <i/>
        <sz val="10"/>
        <rFont val="Segoe UI"/>
        <family val="2"/>
      </rPr>
      <t>(Requires a Thule</t>
    </r>
    <r>
      <rPr>
        <i/>
        <sz val="10"/>
        <rFont val="Calibri"/>
        <family val="2"/>
        <scheme val="minor"/>
      </rPr>
      <t>®</t>
    </r>
    <r>
      <rPr>
        <i/>
        <sz val="10"/>
        <rFont val="Segoe UI"/>
        <family val="2"/>
      </rPr>
      <t xml:space="preserve"> Roof Rack System or Thule</t>
    </r>
    <r>
      <rPr>
        <i/>
        <sz val="10"/>
        <rFont val="Calibri"/>
        <family val="2"/>
        <scheme val="minor"/>
      </rPr>
      <t>®</t>
    </r>
    <r>
      <rPr>
        <i/>
        <sz val="10"/>
        <rFont val="Segoe UI"/>
        <family val="2"/>
      </rPr>
      <t xml:space="preserve"> Tracks Only)</t>
    </r>
  </si>
  <si>
    <t>TONNEAU OPTIONS</t>
  </si>
  <si>
    <r>
      <t xml:space="preserve">Keyless Entry </t>
    </r>
    <r>
      <rPr>
        <i/>
        <sz val="10"/>
        <rFont val="Segoe UI"/>
        <family val="2"/>
      </rPr>
      <t>(Uses Truck's Existing OEM Keyless Remote)</t>
    </r>
  </si>
  <si>
    <t>12V Adjustable Dome Light w/ Gas Prop Switch</t>
  </si>
  <si>
    <r>
      <t xml:space="preserve">12V Adjustable Dome Light w/ Gas Prop Switch </t>
    </r>
    <r>
      <rPr>
        <sz val="10"/>
        <color rgb="FFFF0000"/>
        <rFont val="Calibri"/>
        <family val="2"/>
      </rPr>
      <t>‡</t>
    </r>
  </si>
  <si>
    <t>Battery Dome Light</t>
  </si>
  <si>
    <t>Painted Spoiler with Third Brake Light</t>
  </si>
  <si>
    <t>Painted Spoiler Non-Lighted</t>
  </si>
  <si>
    <r>
      <t>Keyless Entry w/ Remote</t>
    </r>
    <r>
      <rPr>
        <sz val="10"/>
        <color rgb="FFFF0000"/>
        <rFont val="Calibri"/>
        <family val="2"/>
      </rPr>
      <t>‡</t>
    </r>
    <r>
      <rPr>
        <sz val="10"/>
        <rFont val="Segoe UI"/>
        <family val="2"/>
      </rPr>
      <t xml:space="preserve"> </t>
    </r>
    <r>
      <rPr>
        <i/>
        <sz val="10"/>
        <rFont val="Segoe UI"/>
        <family val="2"/>
      </rPr>
      <t>(Requires Interior Headliner Option; Not Included)</t>
    </r>
  </si>
  <si>
    <r>
      <t xml:space="preserve">Keyless Entry w/ Remote with 12V Dome Light &amp; Gas Prop Switch </t>
    </r>
    <r>
      <rPr>
        <i/>
        <sz val="10"/>
        <rFont val="Segoe UI"/>
        <family val="2"/>
      </rPr>
      <t>(Requires Interior Headliner Option; Not Included)</t>
    </r>
  </si>
  <si>
    <t>Additional Key Fob for Keyless Option</t>
  </si>
  <si>
    <t>Painted Spoiler w/ Third Brake Light</t>
  </si>
  <si>
    <t>CARGO ACCESSORIES</t>
  </si>
  <si>
    <t>502 Load Stops</t>
  </si>
  <si>
    <t>503 Load Stops</t>
  </si>
  <si>
    <t>523 Load Straps</t>
  </si>
  <si>
    <t>855XT QuickDraw</t>
  </si>
  <si>
    <t>▪ Set of Four</t>
  </si>
  <si>
    <t>▪ Set of Two</t>
  </si>
  <si>
    <t>▪ Two 13' HD Rope Lines</t>
  </si>
  <si>
    <t>▪ Fits AeroBlade Bar</t>
  </si>
  <si>
    <t>▪ 15' Each</t>
  </si>
  <si>
    <t>▪ 4 Steel Hooks</t>
  </si>
  <si>
    <t>MSRP</t>
  </si>
  <si>
    <t>Part #</t>
  </si>
  <si>
    <t>859 Cargo Basket</t>
  </si>
  <si>
    <t>8591 Basket Extender</t>
  </si>
  <si>
    <t>692 Stretch Cargo Net</t>
  </si>
  <si>
    <t>868 Outbound Cargo Bag</t>
  </si>
  <si>
    <t>▪ Holds up to 150 lb</t>
  </si>
  <si>
    <t>▪ Extends the Cargo Basket up to 20"</t>
  </si>
  <si>
    <t xml:space="preserve">▪ Secures Cargo in Rooftop Baskets. </t>
  </si>
  <si>
    <t>▪ 13 Cubic Foot Capacity</t>
  </si>
  <si>
    <t>▪  37" x 20" Spread</t>
  </si>
  <si>
    <t>BICYCLE ACCESSORIES</t>
  </si>
  <si>
    <t>WINTERSPORT ACCESSORIES</t>
  </si>
  <si>
    <t>7325 SnowPack Extender</t>
  </si>
  <si>
    <t>7326 SnowPack</t>
  </si>
  <si>
    <t>▪ Holds 4 Pairs of Skis or 2 Snowboards</t>
  </si>
  <si>
    <t>▪ Telescoping</t>
  </si>
  <si>
    <t>WATERSPORT ACCESSORIES</t>
  </si>
  <si>
    <t>819 Portage</t>
  </si>
  <si>
    <t>881 Top Deck</t>
  </si>
  <si>
    <t>811XT Board Shuttle</t>
  </si>
  <si>
    <t>▪ Canoe Carrier</t>
  </si>
  <si>
    <t>▪ Kayak Carrier</t>
  </si>
  <si>
    <t>▪ Stand-up Paddle/Surfboard Carrier</t>
  </si>
  <si>
    <t>▪ 100# Capacity</t>
  </si>
  <si>
    <t>▪ Up to 36" wide &amp; 75 lbs</t>
  </si>
  <si>
    <t>▪ Up to 34" wide &amp; 110 lb</t>
  </si>
  <si>
    <t>DELUXE COMMERCIAL CAP</t>
  </si>
  <si>
    <t>Full Size Short Bed</t>
  </si>
  <si>
    <t>Full Size Long Bed</t>
  </si>
  <si>
    <t>Super Duty Short Bed</t>
  </si>
  <si>
    <t>Super Duty Long Bed</t>
  </si>
  <si>
    <t>Compact Short Bed</t>
  </si>
  <si>
    <t>Compact Long Bed</t>
  </si>
  <si>
    <t>STANDARD FEATURES</t>
  </si>
  <si>
    <t>Limited 5 Year Structural Warranty</t>
  </si>
  <si>
    <t>Full Length Side Doors w/ Stainless Steel Drop T-Handle and BOLT Lock Cylinder (Most Current Trucks Available)</t>
  </si>
  <si>
    <t>.035 Exterior Smooth Skin Aluminum (Choice of Colors)</t>
  </si>
  <si>
    <t>TIG Welded "Super Cage" Integrated Roof Construction</t>
  </si>
  <si>
    <t>Solid Front Wall</t>
  </si>
  <si>
    <t>Black Trim</t>
  </si>
  <si>
    <t>Solid 1/2 Rear Lift Door with Gas Props, Contoured Door Skirt (As Required) &amp; Stainless Steel Drop T-Handle with BOLT Lock Cylinder (Most Current Trucks Available)</t>
  </si>
  <si>
    <t>Exterior Mount LED Third Brake Light</t>
  </si>
  <si>
    <t>Interior Wire Loomed and Secured</t>
  </si>
  <si>
    <t>.035 Exterior Smooth Skin Available Colors</t>
  </si>
  <si>
    <t>FACTORY OPTIONS</t>
  </si>
  <si>
    <t>Axalta Base Coat-Clear Coat Automotive Paint</t>
  </si>
  <si>
    <t>Tri-Coat Paint (Color match not guaranteed)</t>
  </si>
  <si>
    <t>Add to Base Paint</t>
  </si>
  <si>
    <t>HEIGHT OPTIONS</t>
  </si>
  <si>
    <t>Compact Trucks: Colorado, Canyon, Ranger, Frontier, Tacoma</t>
  </si>
  <si>
    <t>20" High - Available Option for 2015+ Colorado/Canyon &amp; 2017+ Tacoma Only</t>
  </si>
  <si>
    <t>No Charge Option</t>
  </si>
  <si>
    <t>23" High</t>
  </si>
  <si>
    <t>26" High</t>
  </si>
  <si>
    <t>30" High</t>
  </si>
  <si>
    <t>36" High</t>
  </si>
  <si>
    <t>Full Size Trucks: F150, Silverado, Sierra, Ram, Titan, Tundra, Dakota</t>
  </si>
  <si>
    <t>40" High</t>
  </si>
  <si>
    <t>FORD Super Duty Only</t>
  </si>
  <si>
    <t>WEDGE HEIGHT OPTIONS</t>
  </si>
  <si>
    <t>23" -26" Wedge - Compact &amp; Full Size Trucks</t>
  </si>
  <si>
    <t>23" -30" Wedge - Compact &amp; Full Size Trucks</t>
  </si>
  <si>
    <t>23" -36" Wedge - Compact &amp; Full Size Trucks</t>
  </si>
  <si>
    <t>26" - 30" Wedge - Super Duty Trucks</t>
  </si>
  <si>
    <t>26" - 36" Wedge - Super Duty Trucks</t>
  </si>
  <si>
    <t>FRONT OPTIONS</t>
  </si>
  <si>
    <t>Solid Front Wall - No Window/Cut</t>
  </si>
  <si>
    <t>Rectangular Front Picture Window</t>
  </si>
  <si>
    <t>Radius Front Picture Window</t>
  </si>
  <si>
    <t>Rectangular Front Sliding Window</t>
  </si>
  <si>
    <t>Radius Front Sliding Window</t>
  </si>
  <si>
    <t>Window Security Screen - Picture Window Only</t>
  </si>
  <si>
    <t>Dent Resistant Metal (DRM) Skin Interior - Solid Front Wall Only</t>
  </si>
  <si>
    <t>REAR OPTIONS</t>
  </si>
  <si>
    <t>Solid 1/2 Rear Lift Door w/ Stainless Steel Drop T-Handle &amp; BOLT Lock Cylinder</t>
  </si>
  <si>
    <t>Radius Rear Picture Window for 1/2 Door</t>
  </si>
  <si>
    <t>Split Radius Rear Picture Windows - 20" Cab High Option Only for 2015+ Colorado/Canyon 1/2 Door &amp; 2017+ Tacoma</t>
  </si>
  <si>
    <t xml:space="preserve">Double Full Doors Flush Mount w/ Stainless Steel Drop T-Handle &amp; BOLT Lock Cylinder </t>
  </si>
  <si>
    <t>Two Long Radius Windows for Double Full Doors - Per Pair</t>
  </si>
  <si>
    <r>
      <t xml:space="preserve">Single Full Door Flush Mount w/ Stainless Steel Drop T-Handle &amp; BOLT Lock Cylinder </t>
    </r>
    <r>
      <rPr>
        <sz val="11"/>
        <color theme="1"/>
        <rFont val="Webdings"/>
        <family val="1"/>
        <charset val="2"/>
      </rPr>
      <t>|</t>
    </r>
    <r>
      <rPr>
        <sz val="11"/>
        <color theme="1"/>
        <rFont val="Segoe UI"/>
        <family val="2"/>
      </rPr>
      <t xml:space="preserve"> DS Hinge</t>
    </r>
  </si>
  <si>
    <t xml:space="preserve">Rear Radius Picture Window for Single Full Door </t>
  </si>
  <si>
    <r>
      <t xml:space="preserve">Hatchback Full Door Flush Mount w/ Stainless Steel Drop T-Handle &amp; BOLT Lock Cylinder </t>
    </r>
    <r>
      <rPr>
        <sz val="11"/>
        <color theme="1"/>
        <rFont val="Webdings"/>
        <family val="1"/>
        <charset val="2"/>
      </rPr>
      <t>|</t>
    </r>
    <r>
      <rPr>
        <sz val="11"/>
        <color theme="1"/>
        <rFont val="Segoe UI"/>
        <family val="2"/>
      </rPr>
      <t xml:space="preserve"> Top Hinge</t>
    </r>
  </si>
  <si>
    <t xml:space="preserve">Rear Radius Picture Window for Hatchback Full Door </t>
  </si>
  <si>
    <t xml:space="preserve">Window Security Screen </t>
  </si>
  <si>
    <t>Dent Resistant Metal (DRM) Skin Interior of Rear 1/2 Door</t>
  </si>
  <si>
    <t>Dent Resistant Metal (DRM) Skin Full Interior Height of Rear Double Doors</t>
  </si>
  <si>
    <t xml:space="preserve">Dent Resistant Metal (DRM) Skin Full Interior Height of Single Full Door </t>
  </si>
  <si>
    <t>Dent Resistant Metal (DRM) Skin Full Interior Height of Hatchback Door</t>
  </si>
  <si>
    <t>Backup Camera (including Harness)</t>
  </si>
  <si>
    <t xml:space="preserve">BOLT Lock Deduct to Automotive Lock Core (Per Lock) </t>
  </si>
  <si>
    <t>SIDE OPTIONS - Priced Per Side</t>
  </si>
  <si>
    <t xml:space="preserve">Full Length Side Doors; Each Side w/ Stainless Steel Drop T-Handle &amp; BOLT Lock Cylinder </t>
  </si>
  <si>
    <t>Delete Standard Side Door - Per Side Door</t>
  </si>
  <si>
    <t>Dent Resistant Metal (DRM) Skin Interior - Per Side Door</t>
  </si>
  <si>
    <t xml:space="preserve">Double 40" Side Doors w/ Stainless Steel Drop T-Handle &amp; BOLT Lock Cylinder - Per side; 8' Trucks Only </t>
  </si>
  <si>
    <t>66" Side Door w/ Stainless Steel Drop T-Handle &amp; BOLT Lock Cylinder - Per Side; 8' Trucks Only</t>
  </si>
  <si>
    <t xml:space="preserve">Side Door Windows - 2 Per Side Door </t>
  </si>
  <si>
    <t>Radius Side Windoor/Dark Tint Glass - Sizes 72"x14", 60"x14", 52"x14", 44"x14"</t>
  </si>
  <si>
    <t>Radius Side Sliding Window  - Sizes 72"x14", 60"x14", 52"x14", 44"x14"</t>
  </si>
  <si>
    <t xml:space="preserve">Dent Resistant Metal (DRM) Skin Interior - Per Side Wall </t>
  </si>
  <si>
    <t>INTERIOR OPTIONS</t>
  </si>
  <si>
    <t>Interior Headliner - Roof Sheet Only</t>
  </si>
  <si>
    <t>Interior Headliner - Complete Unit (Side Doors Excluded)</t>
  </si>
  <si>
    <t>Dent Resistant Metal (DRM) Skin Interior - Roof Only</t>
  </si>
  <si>
    <t xml:space="preserve">Dent Resistant Metal (DRM) Skin Interior - Roof &amp; Solid Front Wall </t>
  </si>
  <si>
    <t>Interior Rack: 5-1/2" D x 16" W - Each; Shipped Loose</t>
  </si>
  <si>
    <t>Interior Rack: 8-1/2" D x 16" W - Each; Shipped Loose</t>
  </si>
  <si>
    <t>TOOL BOX OPTIONS</t>
  </si>
  <si>
    <t>Short Bed Toolbox - 16" High x 14" Deep (White Galvanized Steel)</t>
  </si>
  <si>
    <t>See Toolbox Chart</t>
  </si>
  <si>
    <t>Long Bed Toolbox - 16" High x 14" Deep (White Galvanized Steel)</t>
  </si>
  <si>
    <t>Option A</t>
  </si>
  <si>
    <t>Option B</t>
  </si>
  <si>
    <t>Option C</t>
  </si>
  <si>
    <t>Option D</t>
  </si>
  <si>
    <t>Option E</t>
  </si>
  <si>
    <t>Option F</t>
  </si>
  <si>
    <t>Option G</t>
  </si>
  <si>
    <t>Option H</t>
  </si>
  <si>
    <t>Option I</t>
  </si>
  <si>
    <t>Option J</t>
  </si>
  <si>
    <t>Option K</t>
  </si>
  <si>
    <t>Option L</t>
  </si>
  <si>
    <t>Option M</t>
  </si>
  <si>
    <t>Option N</t>
  </si>
  <si>
    <t>Option O</t>
  </si>
  <si>
    <t>Option P</t>
  </si>
  <si>
    <t>Option Q</t>
  </si>
  <si>
    <t>Option R</t>
  </si>
  <si>
    <t>Option S</t>
  </si>
  <si>
    <t>Option 'A' - 1 each  of 20" LED Light Bar</t>
  </si>
  <si>
    <t>Option 'B' - 2 each of 20" LED Light Bars</t>
  </si>
  <si>
    <t>Option 'C' - 1 each of 20" LED Light Bars &amp; 1 each of 40" LED Light Bar</t>
  </si>
  <si>
    <t>Option 'D' - 1 each of 20" LED Light Bars &amp; 1 each of 40" LED Light Bars</t>
  </si>
  <si>
    <t>Option 'E' - 1 each of 20" LED Light Bars &amp; 2 each of 40" LED Light Bars</t>
  </si>
  <si>
    <t>Option 'F' - 2 each of 20" LED Light Bars &amp; 2 each of 40" LED Light Bars</t>
  </si>
  <si>
    <t>12V LED Automatic Light Gas Prop Switch - Per Door; Requires LED Light Option (Listed Above)</t>
  </si>
  <si>
    <t>12V Three Outlet Power Block - Shipped Loose</t>
  </si>
  <si>
    <t>LED 12V Light Locations</t>
  </si>
  <si>
    <r>
      <t xml:space="preserve">Solid Side </t>
    </r>
    <r>
      <rPr>
        <i/>
        <sz val="10"/>
        <color theme="1"/>
        <rFont val="Segoe UI"/>
        <family val="2"/>
      </rPr>
      <t>(No Windows or Doors)</t>
    </r>
  </si>
  <si>
    <t>Commercial Cap Structural Reinforcement</t>
  </si>
  <si>
    <t>Interior Headliner</t>
  </si>
  <si>
    <t>Limited 5 Year Color &amp; Structure Warranty</t>
  </si>
  <si>
    <t>12V Fuse Box</t>
  </si>
  <si>
    <t>Fiberglass Base Rails</t>
  </si>
  <si>
    <t xml:space="preserve">Interior 20" LED Light Bar </t>
  </si>
  <si>
    <t>Recessed LED Third Brake Light</t>
  </si>
  <si>
    <t xml:space="preserve">Recessed Dark Tint Rear Door &amp; Double T-Handles </t>
  </si>
  <si>
    <t>Axalta Automotive Paint</t>
  </si>
  <si>
    <t>FACTORY INSTALLED OPTIONS</t>
  </si>
  <si>
    <t>Roped-in Fixed Front Window</t>
  </si>
  <si>
    <t>Radius Framed Front Picture Window</t>
  </si>
  <si>
    <t>Radius Framed Front Sliding Window</t>
  </si>
  <si>
    <r>
      <t xml:space="preserve">Radius Framed Removable Front Picture Window - </t>
    </r>
    <r>
      <rPr>
        <i/>
        <sz val="10"/>
        <rFont val="Segoe UI"/>
        <family val="2"/>
      </rPr>
      <t>N/A with Toolboxes</t>
    </r>
  </si>
  <si>
    <r>
      <t>Radius Framed Removable Front Sliding Window -</t>
    </r>
    <r>
      <rPr>
        <i/>
        <sz val="10"/>
        <rFont val="Segoe UI"/>
        <family val="2"/>
      </rPr>
      <t xml:space="preserve"> N/A with Toolboxes</t>
    </r>
  </si>
  <si>
    <t>Solid Front - No Window/Cut</t>
  </si>
  <si>
    <t>Interior Headliner - Black or Charcoal Grey</t>
  </si>
  <si>
    <r>
      <t xml:space="preserve">Cargo Hooks - 8 Installed </t>
    </r>
    <r>
      <rPr>
        <sz val="10"/>
        <rFont val="Webdings"/>
        <family val="1"/>
        <charset val="2"/>
      </rPr>
      <t>|</t>
    </r>
    <r>
      <rPr>
        <sz val="10"/>
        <rFont val="Segoe UI"/>
        <family val="2"/>
      </rPr>
      <t xml:space="preserve"> 4 Driver Side &amp; 4 Passenger Side</t>
    </r>
  </si>
  <si>
    <r>
      <t xml:space="preserve">Cargo Hooks - 4 Installed </t>
    </r>
    <r>
      <rPr>
        <i/>
        <sz val="10"/>
        <rFont val="Segoe UI"/>
        <family val="2"/>
      </rPr>
      <t xml:space="preserve">(Choice of Driver Side or Passenger Side) </t>
    </r>
  </si>
  <si>
    <t>Solid Sides - No Window/Cut</t>
  </si>
  <si>
    <t>50/50 Radius Side Slider with Dark Tint Glass and Screen</t>
  </si>
  <si>
    <r>
      <t xml:space="preserve">Radius Side Windoor with Dark Tint Glass and T-Handles </t>
    </r>
    <r>
      <rPr>
        <i/>
        <sz val="10"/>
        <rFont val="Segoe UI"/>
        <family val="2"/>
      </rPr>
      <t>(72x14 or Smaller)</t>
    </r>
  </si>
  <si>
    <r>
      <t xml:space="preserve">Oversized Radius Side Windoor with Dark Tint Glass and T-Handles </t>
    </r>
    <r>
      <rPr>
        <i/>
        <sz val="10"/>
        <rFont val="Segoe UI"/>
        <family val="2"/>
      </rPr>
      <t>(75x16 or Larger)</t>
    </r>
  </si>
  <si>
    <r>
      <t>Radius Side Windoor Slider with Dark Tint Glass and T-Handles</t>
    </r>
    <r>
      <rPr>
        <i/>
        <sz val="10"/>
        <rFont val="Segoe UI"/>
        <family val="2"/>
      </rPr>
      <t xml:space="preserve"> (72x14 or Smaller)</t>
    </r>
  </si>
  <si>
    <r>
      <t xml:space="preserve">Oversized Radius Side Windoor Slider with Dark Tint Glass and T-Handles </t>
    </r>
    <r>
      <rPr>
        <i/>
        <sz val="10"/>
        <rFont val="Segoe UI"/>
        <family val="2"/>
      </rPr>
      <t>(75x16 or Larger)</t>
    </r>
  </si>
  <si>
    <t>Painted Side Access Door with Stainless Steel Drop T-Handle</t>
  </si>
  <si>
    <t>Screen Protector - Priced Per Side Slider (N/A on Windoor Sliders)</t>
  </si>
  <si>
    <t>Recessed Dark Tint Rear Door with Double T-Handles</t>
  </si>
  <si>
    <t>Solid Rear Door with Color Match Aluminum Insert and Double T-Handles</t>
  </si>
  <si>
    <t>Solid Rear Door with Color Match Fiberglass Insert and Stainless Steel Drop T-Handle</t>
  </si>
  <si>
    <t>TOOLBOX OPTIONS - PER SIDE</t>
  </si>
  <si>
    <t>Toolbox Headliner - Black or Charcoal Grey; Per Toolbox Interior</t>
  </si>
  <si>
    <t>Rubberized Non-Slip Mat for Toolbox Floor; Per Toolbox</t>
  </si>
  <si>
    <t>Storage Solutions - Parts Bins &amp; Shelf Units</t>
  </si>
  <si>
    <t>See Storage Solutions Page</t>
  </si>
  <si>
    <r>
      <t xml:space="preserve">12V LED Automatic Light Gas Prop Switch - Per Door; Requires LED Light Option </t>
    </r>
    <r>
      <rPr>
        <i/>
        <sz val="10"/>
        <rFont val="Segoe UI"/>
        <family val="2"/>
      </rPr>
      <t>(Listed Above)</t>
    </r>
  </si>
  <si>
    <r>
      <t>Thule</t>
    </r>
    <r>
      <rPr>
        <sz val="11"/>
        <rFont val="Calibri"/>
        <family val="2"/>
        <scheme val="minor"/>
      </rPr>
      <t>®</t>
    </r>
    <r>
      <rPr>
        <sz val="11"/>
        <rFont val="Segoe UI"/>
        <family val="2"/>
      </rPr>
      <t xml:space="preserve"> Tracker II Roof Rack System - Includes Tracks, Fit Kit, Feet, Locks, &amp; Crossbars</t>
    </r>
  </si>
  <si>
    <t>Thule® Rack Systems</t>
  </si>
  <si>
    <r>
      <t>Thule</t>
    </r>
    <r>
      <rPr>
        <sz val="11"/>
        <rFont val="Calibri"/>
        <family val="2"/>
        <scheme val="minor"/>
      </rPr>
      <t>®</t>
    </r>
    <r>
      <rPr>
        <sz val="11"/>
        <rFont val="Segoe UI"/>
        <family val="2"/>
      </rPr>
      <t xml:space="preserve"> Tracker II Roof Rack System with Locks</t>
    </r>
  </si>
  <si>
    <r>
      <t>Thule</t>
    </r>
    <r>
      <rPr>
        <sz val="11"/>
        <rFont val="Calibri"/>
        <family val="2"/>
        <scheme val="minor"/>
      </rPr>
      <t>®</t>
    </r>
    <r>
      <rPr>
        <sz val="11"/>
        <rFont val="Segoe UI"/>
        <family val="2"/>
      </rPr>
      <t xml:space="preserve"> Tracks Installed Only</t>
    </r>
  </si>
  <si>
    <t>Thule® Accessories - Shipped Loose as a Parts Order</t>
  </si>
  <si>
    <r>
      <t xml:space="preserve">Tracker II Load Stops - Set of Four </t>
    </r>
    <r>
      <rPr>
        <sz val="11"/>
        <rFont val="Webdings"/>
        <family val="1"/>
        <charset val="2"/>
      </rPr>
      <t>|</t>
    </r>
    <r>
      <rPr>
        <sz val="11"/>
        <rFont val="Segoe UI"/>
        <family val="2"/>
      </rPr>
      <t xml:space="preserve"> TAG # 93733 </t>
    </r>
    <r>
      <rPr>
        <sz val="11"/>
        <rFont val="Webdings"/>
        <family val="1"/>
        <charset val="2"/>
      </rPr>
      <t>|</t>
    </r>
    <r>
      <rPr>
        <sz val="11"/>
        <rFont val="Segoe UI"/>
        <family val="2"/>
      </rPr>
      <t xml:space="preserve"> Thule</t>
    </r>
    <r>
      <rPr>
        <sz val="11"/>
        <rFont val="Calibri"/>
        <family val="2"/>
        <scheme val="minor"/>
      </rPr>
      <t>®</t>
    </r>
    <r>
      <rPr>
        <sz val="11"/>
        <rFont val="Segoe UI"/>
        <family val="2"/>
      </rPr>
      <t xml:space="preserve"> # 503</t>
    </r>
  </si>
  <si>
    <t>ú</t>
  </si>
  <si>
    <t>Tracker II Utility Kit - Load Stops(4), Straps(2), Quickdraw / TAG # 93773 / THULE® # 1593773</t>
  </si>
  <si>
    <r>
      <t xml:space="preserve">AeroBlade Load Stops - Set of Four </t>
    </r>
    <r>
      <rPr>
        <sz val="11"/>
        <rFont val="Webdings"/>
        <family val="1"/>
        <charset val="2"/>
      </rPr>
      <t>|</t>
    </r>
    <r>
      <rPr>
        <sz val="11"/>
        <rFont val="Segoe UI"/>
        <family val="2"/>
      </rPr>
      <t xml:space="preserve"> TAG # 136484 </t>
    </r>
    <r>
      <rPr>
        <sz val="11"/>
        <rFont val="Webdings"/>
        <family val="1"/>
        <charset val="2"/>
      </rPr>
      <t>|</t>
    </r>
    <r>
      <rPr>
        <sz val="11"/>
        <rFont val="Segoe UI"/>
        <family val="2"/>
      </rPr>
      <t xml:space="preserve"> Thule</t>
    </r>
    <r>
      <rPr>
        <sz val="11"/>
        <rFont val="Calibri"/>
        <family val="2"/>
        <scheme val="minor"/>
      </rPr>
      <t>®</t>
    </r>
    <r>
      <rPr>
        <sz val="11"/>
        <rFont val="Segoe UI"/>
        <family val="2"/>
      </rPr>
      <t xml:space="preserve"> # 502</t>
    </r>
  </si>
  <si>
    <t>Aeroblade Utility Kit - Load Stops(4), Straps(2), Quickdraw / TAG # 122953 / THULE® # 7533761</t>
  </si>
  <si>
    <t>CapRac by Thule®</t>
  </si>
  <si>
    <t xml:space="preserve">CapRac by Thule is a lightweight, high strength aluminum roof rack system. Comes complete with a set of four bases/towers, set of two crossbars, and set of four adjustable load stops. </t>
  </si>
  <si>
    <t>CapRac Complete Roof Rack System with Load Stops</t>
  </si>
  <si>
    <t xml:space="preserve">Mounting bases come installed on units, roof rack components are shipped loose. One box for 6' roof racks; two boxes for 8' roof racks. </t>
  </si>
  <si>
    <t xml:space="preserve">ErgoRacks™ come with set of four mounting bases (installed), two channel/tracks, and rack system. </t>
  </si>
  <si>
    <t xml:space="preserve">AluRacks™ come with set of four mounting bases (installed) and rack system. </t>
  </si>
  <si>
    <t>Prime Design AluRack™ Ladder Racks</t>
  </si>
  <si>
    <t>Prime Design AluRack™</t>
  </si>
  <si>
    <r>
      <t xml:space="preserve">88" Short Bed </t>
    </r>
    <r>
      <rPr>
        <sz val="11"/>
        <rFont val="Webdings"/>
        <family val="1"/>
        <charset val="2"/>
      </rPr>
      <t>|</t>
    </r>
    <r>
      <rPr>
        <sz val="11"/>
        <rFont val="Segoe UI"/>
        <family val="2"/>
      </rPr>
      <t xml:space="preserve"> Prime Design Part # AR1906 - Weighs 37 pounds (Dealer Assembly Required)</t>
    </r>
  </si>
  <si>
    <r>
      <t xml:space="preserve">116" Long Bed </t>
    </r>
    <r>
      <rPr>
        <sz val="11"/>
        <rFont val="Webdings"/>
        <family val="1"/>
        <charset val="2"/>
      </rPr>
      <t>|</t>
    </r>
    <r>
      <rPr>
        <sz val="11"/>
        <rFont val="Segoe UI"/>
        <family val="2"/>
      </rPr>
      <t xml:space="preserve"> Prime Design Part # AR1907 - Weighs 49 pounds  (Dealer Assembly Required)</t>
    </r>
  </si>
  <si>
    <t>Prime Design AluRack™ Accessories</t>
  </si>
  <si>
    <r>
      <t xml:space="preserve">Driver Side Quick Clamp/Ladder Clamp </t>
    </r>
    <r>
      <rPr>
        <sz val="11"/>
        <rFont val="Webdings"/>
        <family val="1"/>
        <charset val="2"/>
      </rPr>
      <t>|</t>
    </r>
    <r>
      <rPr>
        <sz val="13"/>
        <rFont val="Segoe UI"/>
        <family val="2"/>
      </rPr>
      <t xml:space="preserve"> </t>
    </r>
    <r>
      <rPr>
        <sz val="11"/>
        <rFont val="Segoe UI"/>
        <family val="2"/>
      </rPr>
      <t>Prime Design Part # ACX</t>
    </r>
  </si>
  <si>
    <r>
      <t xml:space="preserve">Passenger Side Quick Clamp/Ladder Clamp </t>
    </r>
    <r>
      <rPr>
        <sz val="11"/>
        <rFont val="Webdings"/>
        <family val="1"/>
        <charset val="2"/>
      </rPr>
      <t>|</t>
    </r>
    <r>
      <rPr>
        <sz val="11"/>
        <rFont val="Segoe UI"/>
        <family val="2"/>
      </rPr>
      <t xml:space="preserve"> Prime Design Part # AXC</t>
    </r>
  </si>
  <si>
    <r>
      <t xml:space="preserve">Driver Side &amp; Passenger Side Quick Clamp/Ladder Clamp </t>
    </r>
    <r>
      <rPr>
        <sz val="11"/>
        <rFont val="Webdings"/>
        <family val="1"/>
        <charset val="2"/>
      </rPr>
      <t>|</t>
    </r>
    <r>
      <rPr>
        <sz val="11"/>
        <rFont val="Segoe UI"/>
        <family val="2"/>
      </rPr>
      <t>Prime Design Part # ACX &amp; AXC</t>
    </r>
  </si>
  <si>
    <t xml:space="preserve"> </t>
  </si>
  <si>
    <t>Prime Design ErgoRack™ Ladder Racks</t>
  </si>
  <si>
    <t>ErgoRack™ Single Clamp Down Ladder Rack</t>
  </si>
  <si>
    <r>
      <t xml:space="preserve">6' Short Bed </t>
    </r>
    <r>
      <rPr>
        <sz val="11"/>
        <color theme="1"/>
        <rFont val="Webdings"/>
        <family val="1"/>
        <charset val="2"/>
      </rPr>
      <t>|</t>
    </r>
    <r>
      <rPr>
        <sz val="13"/>
        <color theme="1"/>
        <rFont val="Segoe UI"/>
        <family val="2"/>
      </rPr>
      <t xml:space="preserve"> </t>
    </r>
    <r>
      <rPr>
        <sz val="11"/>
        <color theme="1"/>
        <rFont val="Segoe UI"/>
        <family val="2"/>
      </rPr>
      <t>Prime Design Part # PBC-TAG1 - Weighs 35 pounds  (Dealer Assembly Required)</t>
    </r>
  </si>
  <si>
    <r>
      <t xml:space="preserve">8' Long Bed </t>
    </r>
    <r>
      <rPr>
        <sz val="11"/>
        <color theme="1"/>
        <rFont val="Webdings"/>
        <family val="1"/>
        <charset val="2"/>
      </rPr>
      <t>|</t>
    </r>
    <r>
      <rPr>
        <sz val="13"/>
        <color theme="1"/>
        <rFont val="Segoe UI"/>
        <family val="2"/>
      </rPr>
      <t xml:space="preserve"> </t>
    </r>
    <r>
      <rPr>
        <sz val="11"/>
        <color theme="1"/>
        <rFont val="Segoe UI"/>
        <family val="2"/>
      </rPr>
      <t xml:space="preserve"> Prime Design Part # PBC-TAG2 - Weighs 39 pounds  (Dealer Assembly Required)</t>
    </r>
  </si>
  <si>
    <t>ErgoRack™ Double Clamp Down Ladder Rack</t>
  </si>
  <si>
    <r>
      <t xml:space="preserve">6' Short Bed </t>
    </r>
    <r>
      <rPr>
        <sz val="11"/>
        <color theme="1"/>
        <rFont val="Webdings"/>
        <family val="1"/>
        <charset val="2"/>
      </rPr>
      <t>|</t>
    </r>
    <r>
      <rPr>
        <sz val="13"/>
        <color theme="1"/>
        <rFont val="Segoe UI"/>
        <family val="2"/>
      </rPr>
      <t xml:space="preserve"> </t>
    </r>
    <r>
      <rPr>
        <sz val="11"/>
        <color theme="1"/>
        <rFont val="Segoe UI"/>
        <family val="2"/>
      </rPr>
      <t>Prime Design Part # PCC-TAG1 - Weighs 46 pounds  (Dealer Assembly Required)</t>
    </r>
  </si>
  <si>
    <r>
      <t xml:space="preserve">8' Long Bed </t>
    </r>
    <r>
      <rPr>
        <sz val="11"/>
        <color theme="1"/>
        <rFont val="Webdings"/>
        <family val="1"/>
        <charset val="2"/>
      </rPr>
      <t>|</t>
    </r>
    <r>
      <rPr>
        <sz val="11"/>
        <color theme="1"/>
        <rFont val="Segoe UI"/>
        <family val="2"/>
      </rPr>
      <t xml:space="preserve"> Prime Design Part # PCC-TAG2 - Weighs 50 pounds  (Dealer Assembly Required)</t>
    </r>
  </si>
  <si>
    <t>ErgoRack™ Single Clamp Down/Single Rotation Ladder Rack</t>
  </si>
  <si>
    <r>
      <t xml:space="preserve">6' Short Bed </t>
    </r>
    <r>
      <rPr>
        <sz val="11"/>
        <color theme="1"/>
        <rFont val="Webdings"/>
        <family val="1"/>
        <charset val="2"/>
      </rPr>
      <t>|</t>
    </r>
    <r>
      <rPr>
        <sz val="13"/>
        <color theme="1"/>
        <rFont val="Segoe UI"/>
        <family val="2"/>
      </rPr>
      <t xml:space="preserve"> </t>
    </r>
    <r>
      <rPr>
        <sz val="11"/>
        <color theme="1"/>
        <rFont val="Segoe UI"/>
        <family val="2"/>
      </rPr>
      <t>Prime Design Part # PCR-TAG1 - Weighs 68 pounds  (Dealer Assembly Required)</t>
    </r>
  </si>
  <si>
    <r>
      <t xml:space="preserve">8' Long Bed </t>
    </r>
    <r>
      <rPr>
        <sz val="11"/>
        <color theme="1"/>
        <rFont val="Webdings"/>
        <family val="1"/>
        <charset val="2"/>
      </rPr>
      <t>|</t>
    </r>
    <r>
      <rPr>
        <sz val="11"/>
        <color theme="1"/>
        <rFont val="Segoe UI"/>
        <family val="2"/>
      </rPr>
      <t xml:space="preserve"> Prime Design Part # PCR-TAG2 - Weighs 72 pounds  (Dealer Assembly Required)</t>
    </r>
  </si>
  <si>
    <t>ErgoRack™ Double Rotation Ladder Rack</t>
  </si>
  <si>
    <r>
      <t xml:space="preserve">6' Short Bed </t>
    </r>
    <r>
      <rPr>
        <sz val="11"/>
        <color theme="1"/>
        <rFont val="Webdings"/>
        <family val="1"/>
        <charset val="2"/>
      </rPr>
      <t>|</t>
    </r>
    <r>
      <rPr>
        <sz val="13"/>
        <color theme="1"/>
        <rFont val="Segoe UI"/>
        <family val="2"/>
      </rPr>
      <t xml:space="preserve"> </t>
    </r>
    <r>
      <rPr>
        <sz val="11"/>
        <color theme="1"/>
        <rFont val="Segoe UI"/>
        <family val="2"/>
      </rPr>
      <t>Prime Design Part # PRR-TAG1 - Weighs 90 pounds  (Dealer Assembly Required)</t>
    </r>
  </si>
  <si>
    <r>
      <t xml:space="preserve">8' Long Bed </t>
    </r>
    <r>
      <rPr>
        <sz val="11"/>
        <color theme="1"/>
        <rFont val="Webdings"/>
        <family val="1"/>
        <charset val="2"/>
      </rPr>
      <t>|</t>
    </r>
    <r>
      <rPr>
        <sz val="13"/>
        <color theme="1"/>
        <rFont val="Segoe UI"/>
        <family val="2"/>
      </rPr>
      <t xml:space="preserve"> </t>
    </r>
    <r>
      <rPr>
        <sz val="11"/>
        <color theme="1"/>
        <rFont val="Segoe UI"/>
        <family val="2"/>
      </rPr>
      <t xml:space="preserve"> Prime Design Part # PRR-TAG2 - Weighs 94 pounds  (Dealer Assembly Required)</t>
    </r>
  </si>
  <si>
    <t>Prime Design ErgoRack™ Accessories</t>
  </si>
  <si>
    <r>
      <t xml:space="preserve">Pickup Hook &amp; Bar Assembly 6' </t>
    </r>
    <r>
      <rPr>
        <sz val="11"/>
        <color theme="1"/>
        <rFont val="Webdings"/>
        <family val="1"/>
        <charset val="2"/>
      </rPr>
      <t>|</t>
    </r>
    <r>
      <rPr>
        <sz val="13"/>
        <color theme="1"/>
        <rFont val="Segoe UI"/>
        <family val="2"/>
      </rPr>
      <t xml:space="preserve"> </t>
    </r>
    <r>
      <rPr>
        <sz val="11"/>
        <color theme="1"/>
        <rFont val="Segoe UI"/>
        <family val="2"/>
      </rPr>
      <t xml:space="preserve"> Prime Design Part # ALB-TAG1</t>
    </r>
  </si>
  <si>
    <r>
      <t xml:space="preserve">Pickup Hook &amp; Bar Assembly 8' </t>
    </r>
    <r>
      <rPr>
        <sz val="11"/>
        <color theme="1"/>
        <rFont val="Webdings"/>
        <family val="1"/>
        <charset val="2"/>
      </rPr>
      <t>|</t>
    </r>
    <r>
      <rPr>
        <sz val="11"/>
        <color theme="1"/>
        <rFont val="Segoe UI"/>
        <family val="2"/>
      </rPr>
      <t>Prime Design Part # ALB-TAG2</t>
    </r>
  </si>
  <si>
    <r>
      <t xml:space="preserve">"Strobe &amp; Go" Beacon Light Mounting Bracket/Front Mount </t>
    </r>
    <r>
      <rPr>
        <sz val="11"/>
        <rFont val="Webdings"/>
        <family val="1"/>
        <charset val="2"/>
      </rPr>
      <t>|</t>
    </r>
    <r>
      <rPr>
        <sz val="13"/>
        <rFont val="Segoe UI"/>
        <family val="2"/>
      </rPr>
      <t xml:space="preserve"> </t>
    </r>
    <r>
      <rPr>
        <sz val="11"/>
        <rFont val="Segoe UI"/>
        <family val="2"/>
      </rPr>
      <t>Prime Design Part # ASH-8600</t>
    </r>
  </si>
  <si>
    <r>
      <t xml:space="preserve">"Strobe" Beacon Light Mounting Bracket/Rear Mount </t>
    </r>
    <r>
      <rPr>
        <sz val="11"/>
        <rFont val="Webdings"/>
        <family val="1"/>
        <charset val="2"/>
      </rPr>
      <t>|</t>
    </r>
    <r>
      <rPr>
        <sz val="13"/>
        <rFont val="Segoe UI"/>
        <family val="2"/>
      </rPr>
      <t xml:space="preserve"> </t>
    </r>
    <r>
      <rPr>
        <sz val="11"/>
        <rFont val="Segoe UI"/>
        <family val="2"/>
      </rPr>
      <t>Prime Design Part # ASH-8611</t>
    </r>
  </si>
  <si>
    <r>
      <t xml:space="preserve">Conduit Tube - 5"x10' Square </t>
    </r>
    <r>
      <rPr>
        <sz val="11"/>
        <rFont val="Webdings"/>
        <family val="1"/>
        <charset val="2"/>
      </rPr>
      <t>|</t>
    </r>
    <r>
      <rPr>
        <sz val="13"/>
        <rFont val="Segoe UI"/>
        <family val="2"/>
      </rPr>
      <t xml:space="preserve"> </t>
    </r>
    <r>
      <rPr>
        <sz val="11"/>
        <rFont val="Segoe UI"/>
        <family val="2"/>
      </rPr>
      <t>Prime Design Part # CON-8010</t>
    </r>
  </si>
  <si>
    <r>
      <t xml:space="preserve">"Strobe" Beacon Light Mounting Bracket (Attaches to Conduit Tube) </t>
    </r>
    <r>
      <rPr>
        <sz val="11"/>
        <rFont val="Webdings"/>
        <family val="1"/>
        <charset val="2"/>
      </rPr>
      <t>|</t>
    </r>
    <r>
      <rPr>
        <sz val="13"/>
        <rFont val="Segoe UI"/>
        <family val="2"/>
      </rPr>
      <t xml:space="preserve"> </t>
    </r>
    <r>
      <rPr>
        <sz val="11"/>
        <rFont val="Segoe UI"/>
        <family val="2"/>
      </rPr>
      <t>Prime Design Part # ASH-8106</t>
    </r>
  </si>
  <si>
    <t>42" Bin Unit</t>
  </si>
  <si>
    <t>Requires Toolbox Option 'A'</t>
  </si>
  <si>
    <t>Includes 7 Medium &amp; 10 Small Storage Bins</t>
  </si>
  <si>
    <t xml:space="preserve">Install Time Approximately 45 mins. </t>
  </si>
  <si>
    <t>Weight - 19 pounds</t>
  </si>
  <si>
    <t>TAG Part Number - 109624</t>
  </si>
  <si>
    <t>48" Bin Unit</t>
  </si>
  <si>
    <t>Includes 8 Medium &amp; 12 Small Storage Bins</t>
  </si>
  <si>
    <t>Weight - 22 pounds</t>
  </si>
  <si>
    <t>TAG Part Number- 109625</t>
  </si>
  <si>
    <t>60" Bin Unit</t>
  </si>
  <si>
    <t>Includes 10 Medium &amp; 15 Small Storage Bins</t>
  </si>
  <si>
    <t>Weight - 27 pounds</t>
  </si>
  <si>
    <t>TAG Part Number- 109626</t>
  </si>
  <si>
    <t>48"  Three Shelf Unit with Cut-out</t>
  </si>
  <si>
    <t>Sits on truck bed floor, access through side door</t>
  </si>
  <si>
    <t xml:space="preserve">Will not work with tool box on same side. </t>
  </si>
  <si>
    <t>Includes  12 Dividers &amp; 8 Medium Storage Bins</t>
  </si>
  <si>
    <t>Weight - 40 pounds</t>
  </si>
  <si>
    <t>TAG Part Number- 109627</t>
  </si>
  <si>
    <t>60"  Three Shelf Unit with Cut-out</t>
  </si>
  <si>
    <t>Includes  16 Dividers &amp; 10 Medium Storage Bins</t>
  </si>
  <si>
    <t>Weight - 47 pounds</t>
  </si>
  <si>
    <t>TAG Part Number- 109628</t>
  </si>
  <si>
    <t>▪ Fits Square Bar</t>
  </si>
  <si>
    <t>Heavy Duty Aluminum Base Rails</t>
  </si>
  <si>
    <t>2019 CONFIDENTIAL DEALER PRICE LIST</t>
  </si>
  <si>
    <t>2019 FIBERGLASS CAP &amp; TONNEAU OPTIONS</t>
  </si>
  <si>
    <t>2019 THULE ACCESSORIES</t>
  </si>
  <si>
    <t>2019 COMMERCIAL FIBERGLASS PRICE LIST</t>
  </si>
  <si>
    <t>2019 COMMERCIAL ROOF RACK OPTIONS CONFIDENTIAL PRICE LIST</t>
  </si>
  <si>
    <t>2019 RANGER DESIGN STORAGE SOLUTIONS PRICE LIST</t>
  </si>
  <si>
    <t>SuperDuty Trucks</t>
  </si>
  <si>
    <r>
      <t xml:space="preserve">MODULAR TOOL BOX OPTIONS - </t>
    </r>
    <r>
      <rPr>
        <b/>
        <i/>
        <u/>
        <sz val="12"/>
        <rFont val="Segoe UI Semibold"/>
        <family val="2"/>
      </rPr>
      <t>NEW</t>
    </r>
  </si>
  <si>
    <r>
      <t xml:space="preserve">MODULAR TOOL BOX ACCESSORY KITS - </t>
    </r>
    <r>
      <rPr>
        <b/>
        <i/>
        <u/>
        <sz val="12"/>
        <rFont val="Segoe UI Semibold"/>
        <family val="2"/>
      </rPr>
      <t>NEW</t>
    </r>
  </si>
  <si>
    <t>Full Shelf Kit</t>
  </si>
  <si>
    <t>Half Shelf Kit</t>
  </si>
  <si>
    <t>Second Half Shelf Kit</t>
  </si>
  <si>
    <t>Upper Divider Kit (1-pack)</t>
  </si>
  <si>
    <t>Upper Divider Kit (3-pack)</t>
  </si>
  <si>
    <t>Upper Divider Kit (6-pack)</t>
  </si>
  <si>
    <t>Bottom Divider Kit (1-pack)</t>
  </si>
  <si>
    <t>Bottom Divider Kit (3-pack)</t>
  </si>
  <si>
    <t>Bottom Divider Kit (6-pack)</t>
  </si>
  <si>
    <t>Wide Hook Kit</t>
  </si>
  <si>
    <t>Triple Hook Kit</t>
  </si>
  <si>
    <t>Special J-Hook (1-pack)</t>
  </si>
  <si>
    <t>Special J-Hook (3-pack)</t>
  </si>
  <si>
    <t>Special J-Hook (6-pack)</t>
  </si>
  <si>
    <t>Basket Kit</t>
  </si>
  <si>
    <r>
      <t xml:space="preserve">INTERIOR LIGHTING/POWER OPTIONS - </t>
    </r>
    <r>
      <rPr>
        <b/>
        <i/>
        <u/>
        <sz val="12"/>
        <color theme="1"/>
        <rFont val="Segoe UI Semibold"/>
        <family val="2"/>
      </rPr>
      <t>NEW</t>
    </r>
  </si>
  <si>
    <t>Option 'A' - 20" Tube Light (Back only) - with Prop Switch</t>
  </si>
  <si>
    <t>Option 'B' - 2 - 20" Tube Lights (Front &amp; Back) - both with Prop Switches</t>
  </si>
  <si>
    <t>Option 'C' - 20" Tube Light (Back only) &amp; 42" Tube Light (Driver Side) - both with Prop Switches</t>
  </si>
  <si>
    <t>Option 'D' - 20" Tube Light (Back only) &amp; 42" Tube Light (Passenger Side) - both with Prop Switches</t>
  </si>
  <si>
    <t>Option 'E' - 20" Tube Light (Back only) &amp; 2 - 42" Tube Lights (Driver &amp; Passenger Sides) - all with Prop Switches</t>
  </si>
  <si>
    <t>Option 'F' - 2 - 20" Tube Lights (Front &amp; Back) &amp; 2 - 42" Tube Lights (Driver &amp; Passenger Sides) - all with Prop Switches</t>
  </si>
  <si>
    <t>Option 'C2' - 20" Tube Light (Back only) &amp; 2 - 20" Tube Lights (Driver Side) - all with Prop Switches</t>
  </si>
  <si>
    <t>Option 'D2' - 20" Tube Light (Back only) &amp; 2 - 20" Tube Lights (Passenger Side) - all with Prop Switches</t>
  </si>
  <si>
    <t>Option 'E2' - 20" Tube Light (Back only) &amp; 4 - 20" Tube Lights (Driver &amp; Passenger Sides) - all with Prop Switches</t>
  </si>
  <si>
    <t>Option 'F2' - 2 - 20" Tube Lights (Front &amp; Back) &amp; 4 - 20" Tube Lights (Driver &amp; Passenger Sides) - all with Prop Switches</t>
  </si>
  <si>
    <t>Tube Light Locations:</t>
  </si>
  <si>
    <t xml:space="preserve">Enter desired Profit Margin percentage below. </t>
  </si>
  <si>
    <t>2019 FIBERGLASS CAP &amp; TONNEAU PRICE LIST</t>
  </si>
  <si>
    <t>By changing the % in the box above, the Profit Margin will change on every page.</t>
  </si>
  <si>
    <t>If you want different Margins on different Products, you may change a page's % individually.</t>
  </si>
  <si>
    <t>Royal</t>
  </si>
  <si>
    <t>Ultra Sport</t>
  </si>
  <si>
    <t>Ultra</t>
  </si>
  <si>
    <t>Ultra S</t>
  </si>
  <si>
    <t>High C</t>
  </si>
  <si>
    <t>High C Max</t>
  </si>
  <si>
    <t>High C Sport</t>
  </si>
  <si>
    <t>T Class</t>
  </si>
  <si>
    <t>Silhouette</t>
  </si>
  <si>
    <t>CargoLid</t>
  </si>
  <si>
    <t>Framed Bay Window/Per Pair - T-Class</t>
  </si>
  <si>
    <r>
      <t xml:space="preserve">Screen Protector </t>
    </r>
    <r>
      <rPr>
        <i/>
        <sz val="10"/>
        <rFont val="Segoe UI"/>
        <family val="2"/>
      </rPr>
      <t>(N/A on Windoor Sliders)</t>
    </r>
  </si>
  <si>
    <r>
      <t>CENTURY SPECIAL EDITION PACKAGES / Thule</t>
    </r>
    <r>
      <rPr>
        <sz val="14"/>
        <rFont val="Calibri"/>
        <family val="2"/>
        <scheme val="minor"/>
      </rPr>
      <t>®</t>
    </r>
    <r>
      <rPr>
        <sz val="14"/>
        <rFont val="Segoe UI Semibold"/>
        <family val="2"/>
      </rPr>
      <t xml:space="preserve"> Equipped Packages</t>
    </r>
  </si>
  <si>
    <t>Expedition Package</t>
  </si>
  <si>
    <t>Wanderer Package</t>
  </si>
  <si>
    <r>
      <t>Thule</t>
    </r>
    <r>
      <rPr>
        <vertAlign val="superscript"/>
        <sz val="9"/>
        <rFont val="Segoe UI"/>
        <family val="2"/>
      </rPr>
      <t>®</t>
    </r>
    <r>
      <rPr>
        <sz val="10"/>
        <rFont val="Segoe UI"/>
        <family val="2"/>
      </rPr>
      <t xml:space="preserve"> Roof Rack, Interior Headliner, CapPack Sport, Dual 12V Dome Lights, and Gas Prop Switch.</t>
    </r>
  </si>
  <si>
    <r>
      <t xml:space="preserve">CapPack Sport </t>
    </r>
    <r>
      <rPr>
        <i/>
        <sz val="10"/>
        <rFont val="Segoe UI"/>
        <family val="2"/>
      </rPr>
      <t>(Interior Storage System)</t>
    </r>
  </si>
  <si>
    <t>SILHOUETTE OPTIONS</t>
  </si>
  <si>
    <t>CARGOLID OPTIONS</t>
  </si>
  <si>
    <t>2019 DCU COMMERCIAL ALUMINUM PRICE LIST</t>
  </si>
  <si>
    <r>
      <t xml:space="preserve">2019 </t>
    </r>
    <r>
      <rPr>
        <b/>
        <sz val="26"/>
        <color rgb="FFFF0000"/>
        <rFont val="Segoe UI Semibold"/>
        <family val="2"/>
      </rPr>
      <t>MT3</t>
    </r>
    <r>
      <rPr>
        <sz val="22"/>
        <rFont val="Segoe UI Semibold"/>
        <family val="2"/>
      </rPr>
      <t xml:space="preserve"> COMMERCIAL ALUMINUM PRICE LIST</t>
    </r>
  </si>
  <si>
    <t xml:space="preserve">Ultra CF Commercial Cap </t>
  </si>
  <si>
    <t xml:space="preserve">High C CF Commercial Cap </t>
  </si>
  <si>
    <t>Fiberglass Construction</t>
  </si>
  <si>
    <t>TIG Welded Aluminum Ladder Rack - Six Position Mounting</t>
  </si>
  <si>
    <t>DCU TIG Welded Aluminum Ladder Rack</t>
  </si>
  <si>
    <t>TAG WEST</t>
  </si>
  <si>
    <t>1686 EAST BEAMER STREET</t>
  </si>
  <si>
    <t>WOODLAND, CA 95776</t>
  </si>
  <si>
    <t>800-655-5337</t>
  </si>
  <si>
    <t>800-266-5337</t>
  </si>
  <si>
    <t>TAG WEST DIVISION | PHONE: 800-655-5337 | FAX: 800-266-5337</t>
  </si>
  <si>
    <t>YOUR COST</t>
  </si>
  <si>
    <t>REAR DOOR OPTION</t>
  </si>
  <si>
    <t>Expedition Package with Thule Tracker II Roof Rack</t>
  </si>
  <si>
    <t>Expedition Package with Thule AeroBlade Roof Rack</t>
  </si>
  <si>
    <t>Wanderer Package with Thule Tracker II Roof Rack</t>
  </si>
  <si>
    <t>Wanderer Package with Thule AeroBlade Roof Rack</t>
  </si>
  <si>
    <t>CAP INTERIOR OPTION</t>
  </si>
  <si>
    <t xml:space="preserve">12V Adjustable Tube Light </t>
  </si>
  <si>
    <t>DCU Fuse Box</t>
  </si>
  <si>
    <t>DCU Fuse Box - Interior Wire Loomed and Secured</t>
  </si>
  <si>
    <t>MT3 DELUXE COMMERCIAL CAP</t>
  </si>
  <si>
    <r>
      <t>Thule</t>
    </r>
    <r>
      <rPr>
        <sz val="11"/>
        <rFont val="Calibri"/>
        <family val="2"/>
        <scheme val="minor"/>
      </rPr>
      <t>®</t>
    </r>
    <r>
      <rPr>
        <sz val="11"/>
        <rFont val="Segoe UI"/>
        <family val="2"/>
      </rPr>
      <t xml:space="preserve"> Aeroblade Roof Rack System with Locks (Not Available on DCU Units)</t>
    </r>
  </si>
  <si>
    <r>
      <t>Thule</t>
    </r>
    <r>
      <rPr>
        <sz val="11"/>
        <rFont val="Calibri"/>
        <family val="2"/>
        <scheme val="minor"/>
      </rPr>
      <t>®</t>
    </r>
    <r>
      <rPr>
        <sz val="11"/>
        <rFont val="Segoe UI"/>
        <family val="2"/>
      </rPr>
      <t xml:space="preserve"> Aeroblade </t>
    </r>
    <r>
      <rPr>
        <b/>
        <sz val="11"/>
        <rFont val="Segoe UI"/>
        <family val="2"/>
      </rPr>
      <t>Black</t>
    </r>
    <r>
      <rPr>
        <sz val="11"/>
        <rFont val="Segoe UI"/>
        <family val="2"/>
      </rPr>
      <t xml:space="preserve"> Roof Rack System with Locks (Not Available on DCU Units)</t>
    </r>
  </si>
  <si>
    <r>
      <t>Bolt Plate Reinforcement for Aftermarket Roof Rack Systems - Required option on DCU for Thule</t>
    </r>
    <r>
      <rPr>
        <sz val="11"/>
        <rFont val="Calibri"/>
        <family val="2"/>
        <scheme val="minor"/>
      </rPr>
      <t>®</t>
    </r>
    <r>
      <rPr>
        <sz val="11"/>
        <rFont val="Segoe UI"/>
        <family val="2"/>
      </rPr>
      <t xml:space="preserve"> Tracker II Install</t>
    </r>
  </si>
  <si>
    <t>Bolt Plate Reinforcement for Aftermarket Roof Rack Systems - Required option on DCU for CapRac Install</t>
  </si>
  <si>
    <t xml:space="preserve">Kargo Master Pro III Cap Mount Roof Rack is 108" long and is not recommended as an option on compact short bed Ultra CF units. </t>
  </si>
  <si>
    <t>Kargo Master PRO III Commercial Cap Mount Rack (Not Available on High C CF units)</t>
  </si>
  <si>
    <t>Bolt Plate Reinforcement for Aftermarket Roof Rack Systems - Required option on DCU for Kargo Master Install</t>
  </si>
  <si>
    <t>Bolt Plate Reinforcement required when ordered with DCU units.</t>
  </si>
  <si>
    <t xml:space="preserve">Prime Design ErgoRack™ and AluRack™ not available for DCU units built with the Wedge height option. </t>
  </si>
  <si>
    <t>DCU</t>
  </si>
  <si>
    <t>Ultra CF</t>
  </si>
  <si>
    <t>High C CF</t>
  </si>
  <si>
    <t>Bolt Plate Reinforcement for Aftermarket Roof Rack Systems - Required option on DCU for AluRack™ Install</t>
  </si>
  <si>
    <t>Bolt Plate Reinforcement for Aftermarket Roof Rack Systems - Required option on DCU for ErgoRack™ Install</t>
  </si>
  <si>
    <r>
      <t xml:space="preserve">Crown </t>
    </r>
    <r>
      <rPr>
        <sz val="13"/>
        <rFont val="Segoe UI"/>
        <family val="2"/>
      </rPr>
      <t>(new for 2019:  J-Bolts and Dome Lights are optional and must be purchased separately)</t>
    </r>
  </si>
  <si>
    <t>598004 ProRide XT</t>
  </si>
  <si>
    <t>▪ Attaches securely to bicycle frame using soft claw pads</t>
  </si>
  <si>
    <t>▪ Up to 44 lb</t>
  </si>
  <si>
    <t>EFFECTIVE JANUARY 15, 2019</t>
  </si>
  <si>
    <t xml:space="preserve"> EFFECTIVE: JANUARY 15, 2019</t>
  </si>
  <si>
    <t xml:space="preserve">EFFECTIVE DATE OF JANUARY 15, 2019FGG.  SUPERSEDES ALL PREVIOUS PRICE SCHEDULES.  DUE TO CONTINUOUS PRODUCT IMPROVEMENTS, PRICES AND PRODUCT FEATURES ARE SUBJECT TO CHANGE WITHOUT NOTICE.  POSSESSION OF THIS PRICE LIST DOES NOT CONSTITUTE AN OFFER TO SELL.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</si>
</sst>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2" formatCode="_(&quot;$&quot;* #,##0_);_(&quot;$&quot;* \(#,##0\);_(&quot;$&quot;* &quot;-&quot;_);_(@_)"/>
    <numFmt numFmtId="41" formatCode="_(* #,##0_);_(* \(#,##0\);_(* &quot;-&quot;_);_(@_)"/>
    <numFmt numFmtId="44" formatCode="_(&quot;$&quot;* #,##0.00_);_(&quot;$&quot;* \(#,##0.00\);_(&quot;$&quot;* &quot;-&quot;??_);_(@_)"/>
    <numFmt numFmtId="164" formatCode="_(&quot;$&quot;* #,##0_);_(&quot;$&quot;* \(#,##0\);_(&quot;$&quot;* &quot;-&quot;??_);_(@_)"/>
    <numFmt numFmtId="165" formatCode="0.0%"/>
    <numFmt numFmtId="166" formatCode="_-* #,##0.00_-;\-* #,##0.00_-;_-* &quot;-&quot;??_-;_-@_-"/>
    <numFmt numFmtId="167" formatCode="_-&quot;$&quot;* #,##0.00_-;\-&quot;$&quot;* #,##0.00_-;_-&quot;$&quot;* &quot;-&quot;??_-;_-@_-"/>
    <numFmt numFmtId="168" formatCode="[$-409]General"/>
    <numFmt numFmtId="169" formatCode="&quot;$&quot;#,##0"/>
    <numFmt numFmtId="170" formatCode="_(&quot;$&quot;* #,##0.00_);_(&quot;$&quot;* \(#,##0.00\);_(&quot;$&quot;* &quot;-&quot;_);_(@_)"/>
    <numFmt numFmtId="171" formatCode="_([$$-409]* #,##0_);_([$$-409]* \(#,##0\);_([$$-409]* &quot;-&quot;_);_(@_)"/>
  </numFmts>
  <fonts count="113">
    <font>
      <sz val="10"/>
      <color theme="1"/>
      <name val="Segoe UI"/>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Segoe UI"/>
      <family val="2"/>
    </font>
    <font>
      <sz val="11"/>
      <color theme="1"/>
      <name val="Calibri"/>
      <family val="2"/>
    </font>
    <font>
      <sz val="10"/>
      <name val="Arial"/>
      <family val="2"/>
    </font>
    <font>
      <sz val="12"/>
      <name val="新細明體"/>
      <charset val="136"/>
    </font>
    <font>
      <sz val="11"/>
      <color indexed="8"/>
      <name val="Calibri"/>
      <family val="2"/>
    </font>
    <font>
      <sz val="11"/>
      <color theme="1"/>
      <name val="Calibri"/>
      <family val="2"/>
      <scheme val="minor"/>
    </font>
    <font>
      <sz val="12"/>
      <color theme="1"/>
      <name val="Calibri"/>
      <family val="2"/>
      <scheme val="minor"/>
    </font>
    <font>
      <sz val="12"/>
      <name val="宋体"/>
      <family val="3"/>
      <charset val="134"/>
    </font>
    <font>
      <sz val="10"/>
      <name val="Helv"/>
    </font>
    <font>
      <sz val="10"/>
      <name val="Segoe UI"/>
      <family val="2"/>
    </font>
    <font>
      <strike/>
      <sz val="10"/>
      <name val="Segoe UI"/>
      <family val="2"/>
    </font>
    <font>
      <sz val="11"/>
      <name val="Segoe UI"/>
      <family val="2"/>
    </font>
    <font>
      <sz val="12"/>
      <name val="Segoe UI"/>
      <family val="2"/>
    </font>
    <font>
      <sz val="8"/>
      <name val="Segoe UI"/>
      <family val="2"/>
    </font>
    <font>
      <sz val="13"/>
      <name val="Segoe UI"/>
      <family val="2"/>
    </font>
    <font>
      <sz val="13"/>
      <name val="Segoe UI Semibold"/>
      <family val="2"/>
    </font>
    <font>
      <sz val="20"/>
      <name val="Segoe UI Semibold"/>
      <family val="2"/>
    </font>
    <font>
      <sz val="14"/>
      <name val="Segoe UI Semibold"/>
      <family val="2"/>
    </font>
    <font>
      <sz val="10"/>
      <name val="Segoe UI Semibold"/>
      <family val="2"/>
    </font>
    <font>
      <u/>
      <sz val="14"/>
      <color indexed="10"/>
      <name val="Segoe UI Semibold"/>
      <family val="2"/>
    </font>
    <font>
      <sz val="18"/>
      <name val="Segoe UI Semibold"/>
      <family val="2"/>
    </font>
    <font>
      <sz val="16"/>
      <name val="Segoe UI Semibold"/>
      <family val="2"/>
    </font>
    <font>
      <sz val="24"/>
      <name val="Segoe UI Semibold"/>
      <family val="2"/>
    </font>
    <font>
      <sz val="26"/>
      <color theme="1"/>
      <name val="Segoe UI Semibold"/>
      <family val="2"/>
    </font>
    <font>
      <sz val="18"/>
      <color theme="1"/>
      <name val="Segoe UI Semibold"/>
      <family val="2"/>
    </font>
    <font>
      <sz val="10"/>
      <color rgb="FFC00000"/>
      <name val="Segoe UI"/>
      <family val="2"/>
    </font>
    <font>
      <sz val="11"/>
      <color theme="1"/>
      <name val="Segoe UI"/>
      <family val="2"/>
    </font>
    <font>
      <sz val="11"/>
      <color theme="1"/>
      <name val="Wingdings 2"/>
      <family val="1"/>
      <charset val="2"/>
    </font>
    <font>
      <b/>
      <sz val="16"/>
      <color rgb="FFC00000"/>
      <name val="Segoe UI"/>
      <family val="2"/>
    </font>
    <font>
      <b/>
      <sz val="18"/>
      <color rgb="FFC00000"/>
      <name val="Segoe UI"/>
      <family val="2"/>
    </font>
    <font>
      <b/>
      <sz val="12"/>
      <color rgb="FFC00000"/>
      <name val="Segoe UI"/>
      <family val="2"/>
    </font>
    <font>
      <sz val="24"/>
      <color theme="1"/>
      <name val="Segoe UI Semibold"/>
      <family val="2"/>
    </font>
    <font>
      <b/>
      <u/>
      <sz val="11"/>
      <color theme="1"/>
      <name val="Segoe UI"/>
      <family val="2"/>
    </font>
    <font>
      <sz val="10"/>
      <name val="Arial"/>
      <family val="2"/>
    </font>
    <font>
      <sz val="12"/>
      <color rgb="FFC00000"/>
      <name val="Segoe UI"/>
      <family val="2"/>
    </font>
    <font>
      <sz val="12"/>
      <color rgb="FFFF0000"/>
      <name val="Segoe UI"/>
      <family val="2"/>
    </font>
    <font>
      <sz val="22"/>
      <name val="Segoe UI Semibold"/>
      <family val="2"/>
    </font>
    <font>
      <sz val="9"/>
      <color theme="1"/>
      <name val="Calibri"/>
      <family val="2"/>
      <scheme val="minor"/>
    </font>
    <font>
      <sz val="10"/>
      <name val="Calibri"/>
      <family val="2"/>
      <scheme val="minor"/>
    </font>
    <font>
      <b/>
      <sz val="14"/>
      <name val="Calibri"/>
      <family val="2"/>
      <scheme val="minor"/>
    </font>
    <font>
      <b/>
      <sz val="18"/>
      <name val="Calibri"/>
      <family val="2"/>
      <scheme val="minor"/>
    </font>
    <font>
      <b/>
      <sz val="16"/>
      <name val="Calibri"/>
      <family val="2"/>
      <scheme val="minor"/>
    </font>
    <font>
      <b/>
      <i/>
      <sz val="14"/>
      <color indexed="10"/>
      <name val="Calibri"/>
      <family val="2"/>
      <scheme val="minor"/>
    </font>
    <font>
      <b/>
      <sz val="12"/>
      <name val="Calibri"/>
      <family val="2"/>
      <scheme val="minor"/>
    </font>
    <font>
      <sz val="14"/>
      <name val="Segoe UI"/>
      <family val="2"/>
    </font>
    <font>
      <b/>
      <sz val="11"/>
      <color rgb="FFC00000"/>
      <name val="Segoe UI"/>
      <family val="2"/>
    </font>
    <font>
      <i/>
      <sz val="10"/>
      <name val="Segoe UI"/>
      <family val="2"/>
    </font>
    <font>
      <sz val="10"/>
      <color rgb="FFFF0000"/>
      <name val="Segoe UI"/>
      <family val="2"/>
    </font>
    <font>
      <u/>
      <sz val="14"/>
      <name val="Segoe UI"/>
      <family val="2"/>
    </font>
    <font>
      <sz val="10"/>
      <name val="Webdings"/>
      <family val="1"/>
      <charset val="2"/>
    </font>
    <font>
      <sz val="14"/>
      <name val="Calibri"/>
      <family val="2"/>
      <scheme val="minor"/>
    </font>
    <font>
      <sz val="13.7"/>
      <name val="Segoe UI Semibold"/>
      <family val="2"/>
    </font>
    <font>
      <b/>
      <sz val="10"/>
      <name val="Segoe UI"/>
      <family val="2"/>
    </font>
    <font>
      <b/>
      <sz val="10"/>
      <name val="Calibri"/>
      <family val="2"/>
      <scheme val="minor"/>
    </font>
    <font>
      <vertAlign val="superscript"/>
      <sz val="9"/>
      <name val="Segoe UI"/>
      <family val="2"/>
    </font>
    <font>
      <b/>
      <sz val="10"/>
      <name val="Segoe UI Semibold"/>
      <family val="2"/>
    </font>
    <font>
      <vertAlign val="superscript"/>
      <sz val="10"/>
      <name val="Segoe UI"/>
      <family val="2"/>
    </font>
    <font>
      <i/>
      <sz val="10"/>
      <name val="Calibri"/>
      <family val="2"/>
      <scheme val="minor"/>
    </font>
    <font>
      <sz val="10"/>
      <color rgb="FFFF0000"/>
      <name val="Calibri"/>
      <family val="2"/>
    </font>
    <font>
      <b/>
      <sz val="14"/>
      <color theme="0"/>
      <name val="Segoe UI"/>
      <family val="2"/>
    </font>
    <font>
      <b/>
      <sz val="11"/>
      <name val="Segoe UI"/>
      <family val="2"/>
    </font>
    <font>
      <b/>
      <sz val="11"/>
      <color theme="1"/>
      <name val="Segoe UI"/>
      <family val="2"/>
    </font>
    <font>
      <sz val="10"/>
      <color theme="0"/>
      <name val="Segoe UI"/>
      <family val="2"/>
    </font>
    <font>
      <sz val="14"/>
      <color theme="0"/>
      <name val="Segoe UI"/>
      <family val="2"/>
    </font>
    <font>
      <sz val="16"/>
      <name val="Segoe UI"/>
      <family val="2"/>
    </font>
    <font>
      <sz val="12"/>
      <color theme="1"/>
      <name val="Segoe UI Semibold"/>
      <family val="2"/>
    </font>
    <font>
      <sz val="14"/>
      <color theme="1"/>
      <name val="Segoe UI"/>
      <family val="2"/>
    </font>
    <font>
      <sz val="11"/>
      <name val="Wingdings 2"/>
      <family val="1"/>
      <charset val="2"/>
    </font>
    <font>
      <sz val="12"/>
      <name val="Segoe UI Semibold"/>
      <family val="2"/>
    </font>
    <font>
      <sz val="11"/>
      <color rgb="FFC00000"/>
      <name val="Segoe UI"/>
      <family val="2"/>
    </font>
    <font>
      <sz val="7.5"/>
      <name val="Segoe UI"/>
      <family val="2"/>
    </font>
    <font>
      <sz val="6"/>
      <color theme="1"/>
      <name val="Segoe UI"/>
      <family val="2"/>
    </font>
    <font>
      <sz val="11"/>
      <color theme="1"/>
      <name val="Webdings"/>
      <family val="1"/>
      <charset val="2"/>
    </font>
    <font>
      <sz val="11"/>
      <color rgb="FFFF0000"/>
      <name val="Segoe UI"/>
      <family val="2"/>
    </font>
    <font>
      <sz val="11"/>
      <color theme="1"/>
      <name val="Segoe UI Semibold"/>
      <family val="2"/>
    </font>
    <font>
      <b/>
      <sz val="14"/>
      <name val="Segoe UI Semibold"/>
      <family val="2"/>
    </font>
    <font>
      <b/>
      <sz val="18"/>
      <color theme="1"/>
      <name val="Calibri"/>
      <family val="2"/>
    </font>
    <font>
      <sz val="14"/>
      <color theme="1"/>
      <name val="Segoe UI Semibold"/>
      <family val="2"/>
    </font>
    <font>
      <sz val="10"/>
      <color rgb="FFFF0000"/>
      <name val="Arial"/>
      <family val="2"/>
    </font>
    <font>
      <strike/>
      <sz val="10"/>
      <color rgb="FFFF0000"/>
      <name val="Segoe UI"/>
      <family val="2"/>
    </font>
    <font>
      <sz val="10"/>
      <color theme="1"/>
      <name val="Segoe UI Semibold"/>
      <family val="2"/>
    </font>
    <font>
      <i/>
      <sz val="10"/>
      <color theme="1"/>
      <name val="Segoe UI"/>
      <family val="2"/>
    </font>
    <font>
      <sz val="11"/>
      <name val="Segoe UI Semibold"/>
      <family val="2"/>
    </font>
    <font>
      <sz val="7"/>
      <color theme="1"/>
      <name val="Segoe UI"/>
      <family val="2"/>
    </font>
    <font>
      <sz val="18.5"/>
      <color theme="1"/>
      <name val="Segoe UI Semibold"/>
      <family val="2"/>
    </font>
    <font>
      <b/>
      <sz val="14"/>
      <color theme="1"/>
      <name val="Calibri"/>
      <family val="2"/>
    </font>
    <font>
      <b/>
      <sz val="11"/>
      <color theme="1"/>
      <name val="Calibri"/>
      <family val="2"/>
    </font>
    <font>
      <sz val="8"/>
      <color theme="1"/>
      <name val="Segoe UI"/>
      <family val="2"/>
    </font>
    <font>
      <sz val="11"/>
      <name val="Calibri"/>
      <family val="2"/>
      <scheme val="minor"/>
    </font>
    <font>
      <sz val="11"/>
      <name val="Webdings"/>
      <family val="1"/>
      <charset val="2"/>
    </font>
    <font>
      <sz val="13"/>
      <color theme="1"/>
      <name val="Segoe UI"/>
      <family val="2"/>
    </font>
    <font>
      <sz val="16"/>
      <color theme="1"/>
      <name val="Segoe UI Semibold"/>
      <family val="2"/>
    </font>
    <font>
      <b/>
      <sz val="20"/>
      <color theme="1"/>
      <name val="Calibri"/>
      <family val="2"/>
    </font>
    <font>
      <b/>
      <sz val="16"/>
      <name val="Calibri"/>
      <family val="2"/>
    </font>
    <font>
      <sz val="8"/>
      <color rgb="FFC00000"/>
      <name val="Segoe UI"/>
      <family val="2"/>
    </font>
    <font>
      <b/>
      <sz val="11"/>
      <color rgb="FFC00000"/>
      <name val="Calibri"/>
      <family val="2"/>
    </font>
    <font>
      <sz val="6"/>
      <name val="Segoe UI"/>
      <family val="2"/>
    </font>
    <font>
      <sz val="8"/>
      <color theme="1"/>
      <name val="Calibri"/>
      <family val="2"/>
    </font>
    <font>
      <b/>
      <sz val="18"/>
      <color theme="3"/>
      <name val="Segoe UI"/>
      <family val="2"/>
    </font>
    <font>
      <b/>
      <sz val="16"/>
      <color theme="3"/>
      <name val="Segoe UI"/>
      <family val="2"/>
    </font>
    <font>
      <b/>
      <sz val="26"/>
      <color rgb="FFFF0000"/>
      <name val="Segoe UI Semibold"/>
      <family val="2"/>
    </font>
    <font>
      <b/>
      <i/>
      <u/>
      <sz val="12"/>
      <name val="Segoe UI Semibold"/>
      <family val="2"/>
    </font>
    <font>
      <b/>
      <i/>
      <u/>
      <sz val="12"/>
      <color theme="1"/>
      <name val="Segoe UI Semibold"/>
      <family val="2"/>
    </font>
    <font>
      <b/>
      <sz val="10"/>
      <color theme="1"/>
      <name val="Segoe UI"/>
      <family val="2"/>
    </font>
    <font>
      <b/>
      <sz val="12"/>
      <color theme="3" tint="-0.249977111117893"/>
      <name val="Segoe UI"/>
      <family val="2"/>
    </font>
    <font>
      <b/>
      <sz val="10"/>
      <color theme="3" tint="-0.249977111117893"/>
      <name val="Segoe UI"/>
      <family val="2"/>
    </font>
    <font>
      <b/>
      <u/>
      <sz val="12"/>
      <color theme="3" tint="-0.249977111117893"/>
      <name val="Segoe UI"/>
      <family val="2"/>
    </font>
    <font>
      <b/>
      <sz val="11"/>
      <color rgb="FFFF0000"/>
      <name val="Segoe UI"/>
      <family val="2"/>
    </font>
    <font>
      <b/>
      <sz val="12"/>
      <name val="Segoe UI"/>
      <family val="2"/>
    </font>
  </fonts>
  <fills count="4">
    <fill>
      <patternFill patternType="none"/>
    </fill>
    <fill>
      <patternFill patternType="gray125"/>
    </fill>
    <fill>
      <patternFill patternType="solid">
        <fgColor rgb="FFFFFF00"/>
        <bgColor indexed="64"/>
      </patternFill>
    </fill>
    <fill>
      <patternFill patternType="solid">
        <fgColor theme="1"/>
        <bgColor indexed="64"/>
      </patternFill>
    </fill>
  </fills>
  <borders count="11">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medium">
        <color rgb="FFC00000"/>
      </left>
      <right style="medium">
        <color rgb="FFC00000"/>
      </right>
      <top style="medium">
        <color rgb="FFC00000"/>
      </top>
      <bottom style="medium">
        <color rgb="FFC00000"/>
      </bottom>
      <diagonal/>
    </border>
    <border>
      <left style="thin">
        <color rgb="FFC00000"/>
      </left>
      <right style="thin">
        <color rgb="FFC00000"/>
      </right>
      <top style="thin">
        <color rgb="FFC00000"/>
      </top>
      <bottom style="thin">
        <color rgb="FFC00000"/>
      </bottom>
      <diagonal/>
    </border>
    <border>
      <left style="medium">
        <color rgb="FFC00000"/>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rgb="FFC00000"/>
      </left>
      <right style="thin">
        <color rgb="FFC00000"/>
      </right>
      <top style="thin">
        <color rgb="FFC00000"/>
      </top>
      <bottom/>
      <diagonal/>
    </border>
    <border>
      <left/>
      <right/>
      <top style="thin">
        <color rgb="FFC00000"/>
      </top>
      <bottom/>
      <diagonal/>
    </border>
    <border>
      <left style="thin">
        <color rgb="FFC00000"/>
      </left>
      <right style="thin">
        <color rgb="FFC00000"/>
      </right>
      <top/>
      <bottom/>
      <diagonal/>
    </border>
  </borders>
  <cellStyleXfs count="68">
    <xf numFmtId="0" fontId="0" fillId="0" borderId="0"/>
    <xf numFmtId="0" fontId="5"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166" fontId="7" fillId="0" borderId="0" applyFont="0" applyFill="0" applyBorder="0" applyAlignment="0" applyProtection="0"/>
    <xf numFmtId="44" fontId="8" fillId="0" borderId="0" applyFont="0" applyFill="0" applyBorder="0" applyAlignment="0" applyProtection="0"/>
    <xf numFmtId="167" fontId="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5" fillId="0" borderId="0" applyFont="0" applyFill="0" applyBorder="0" applyAlignment="0" applyProtection="0"/>
    <xf numFmtId="0" fontId="6" fillId="0" borderId="0"/>
    <xf numFmtId="0" fontId="9" fillId="0" borderId="0"/>
    <xf numFmtId="0" fontId="7" fillId="0" borderId="0"/>
    <xf numFmtId="0" fontId="6" fillId="0" borderId="0"/>
    <xf numFmtId="0" fontId="9" fillId="0" borderId="0"/>
    <xf numFmtId="0" fontId="10" fillId="0" borderId="0"/>
    <xf numFmtId="0" fontId="6" fillId="0" borderId="0"/>
    <xf numFmtId="0" fontId="9" fillId="0" borderId="0"/>
    <xf numFmtId="0" fontId="6" fillId="0" borderId="0"/>
    <xf numFmtId="0" fontId="6" fillId="0" borderId="0"/>
    <xf numFmtId="0" fontId="6" fillId="0" borderId="0"/>
    <xf numFmtId="0" fontId="6" fillId="0" borderId="0"/>
    <xf numFmtId="0" fontId="5" fillId="0" borderId="0"/>
    <xf numFmtId="0" fontId="9" fillId="0" borderId="0"/>
    <xf numFmtId="9" fontId="9" fillId="0" borderId="0" applyFont="0" applyFill="0" applyBorder="0" applyAlignment="0" applyProtection="0"/>
    <xf numFmtId="168" fontId="11" fillId="0" borderId="0"/>
    <xf numFmtId="0" fontId="6" fillId="0" borderId="0"/>
    <xf numFmtId="0" fontId="12" fillId="0" borderId="0"/>
    <xf numFmtId="9" fontId="5" fillId="0" borderId="0" applyFont="0" applyFill="0" applyBorder="0" applyAlignment="0" applyProtection="0"/>
    <xf numFmtId="9"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6"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4" fontId="4" fillId="0" borderId="0" applyFont="0" applyFill="0" applyBorder="0" applyAlignment="0" applyProtection="0"/>
    <xf numFmtId="0" fontId="1" fillId="0" borderId="0"/>
  </cellStyleXfs>
  <cellXfs count="536">
    <xf numFmtId="0" fontId="0" fillId="0" borderId="0" xfId="0"/>
    <xf numFmtId="0" fontId="13" fillId="0" borderId="0" xfId="2" applyFont="1" applyFill="1"/>
    <xf numFmtId="0" fontId="14" fillId="0" borderId="0" xfId="2" applyFont="1" applyFill="1"/>
    <xf numFmtId="0" fontId="13" fillId="0" borderId="0" xfId="2" applyFont="1" applyFill="1" applyAlignment="1">
      <alignment horizontal="right"/>
    </xf>
    <xf numFmtId="0" fontId="13" fillId="0" borderId="0" xfId="2" applyFont="1" applyFill="1" applyBorder="1"/>
    <xf numFmtId="0" fontId="13" fillId="0" borderId="0" xfId="2" applyFont="1" applyFill="1" applyAlignment="1">
      <alignment horizontal="right" vertical="center"/>
    </xf>
    <xf numFmtId="0" fontId="13" fillId="0" borderId="0" xfId="2" applyFont="1" applyFill="1" applyAlignment="1">
      <alignment vertical="center"/>
    </xf>
    <xf numFmtId="169" fontId="15" fillId="0" borderId="0" xfId="2" applyNumberFormat="1" applyFont="1" applyFill="1" applyBorder="1"/>
    <xf numFmtId="2" fontId="16" fillId="0" borderId="0" xfId="2" applyNumberFormat="1" applyFont="1" applyFill="1" applyBorder="1" applyAlignment="1"/>
    <xf numFmtId="0" fontId="14" fillId="0" borderId="0" xfId="2" applyFont="1" applyFill="1" applyAlignment="1">
      <alignment vertical="center"/>
    </xf>
    <xf numFmtId="169" fontId="16" fillId="0" borderId="0" xfId="2" applyNumberFormat="1" applyFont="1" applyFill="1" applyAlignment="1">
      <alignment horizontal="left"/>
    </xf>
    <xf numFmtId="0" fontId="13" fillId="0" borderId="1" xfId="2" applyFont="1" applyFill="1" applyBorder="1" applyAlignment="1">
      <alignment vertical="center" wrapText="1"/>
    </xf>
    <xf numFmtId="0" fontId="13" fillId="0" borderId="0" xfId="2" applyFont="1" applyFill="1" applyAlignment="1">
      <alignment horizontal="center"/>
    </xf>
    <xf numFmtId="0" fontId="13" fillId="0" borderId="2" xfId="2" applyFont="1" applyFill="1" applyBorder="1" applyAlignment="1">
      <alignment vertical="center"/>
    </xf>
    <xf numFmtId="169" fontId="18" fillId="0" borderId="2" xfId="2" applyNumberFormat="1" applyFont="1" applyFill="1" applyBorder="1" applyAlignment="1">
      <alignment vertical="center"/>
    </xf>
    <xf numFmtId="169" fontId="16" fillId="0" borderId="2" xfId="2" applyNumberFormat="1" applyFont="1" applyFill="1" applyBorder="1" applyAlignment="1">
      <alignment horizontal="right" vertical="center"/>
    </xf>
    <xf numFmtId="169" fontId="18" fillId="0" borderId="3" xfId="2" applyNumberFormat="1" applyFont="1" applyFill="1" applyBorder="1" applyAlignment="1">
      <alignment vertical="center"/>
    </xf>
    <xf numFmtId="169" fontId="16" fillId="0" borderId="3" xfId="2" applyNumberFormat="1" applyFont="1" applyFill="1" applyBorder="1" applyAlignment="1">
      <alignment horizontal="right" vertical="center"/>
    </xf>
    <xf numFmtId="3" fontId="18" fillId="0" borderId="0" xfId="2" applyNumberFormat="1" applyFont="1" applyFill="1" applyBorder="1" applyAlignment="1">
      <alignment horizontal="left"/>
    </xf>
    <xf numFmtId="3" fontId="19" fillId="0" borderId="0" xfId="2" applyNumberFormat="1" applyFont="1" applyFill="1" applyBorder="1" applyAlignment="1">
      <alignment horizontal="left"/>
    </xf>
    <xf numFmtId="0" fontId="18" fillId="0" borderId="0" xfId="2" applyFont="1" applyFill="1" applyBorder="1"/>
    <xf numFmtId="0" fontId="14" fillId="0" borderId="0" xfId="2" applyFont="1" applyFill="1" applyAlignment="1">
      <alignment horizontal="center"/>
    </xf>
    <xf numFmtId="0" fontId="13" fillId="0" borderId="0" xfId="2" applyFont="1" applyFill="1" applyBorder="1" applyAlignment="1">
      <alignment wrapText="1"/>
    </xf>
    <xf numFmtId="169" fontId="18" fillId="0" borderId="0" xfId="2" applyNumberFormat="1" applyFont="1" applyFill="1" applyBorder="1"/>
    <xf numFmtId="0" fontId="18" fillId="0" borderId="0" xfId="2" applyFont="1" applyFill="1" applyBorder="1" applyAlignment="1">
      <alignment horizontal="center"/>
    </xf>
    <xf numFmtId="169" fontId="19" fillId="0" borderId="0" xfId="2" applyNumberFormat="1" applyFont="1" applyFill="1" applyBorder="1"/>
    <xf numFmtId="0" fontId="21" fillId="0" borderId="0" xfId="2" applyFont="1" applyFill="1" applyBorder="1" applyAlignment="1">
      <alignment horizontal="right"/>
    </xf>
    <xf numFmtId="39" fontId="16" fillId="0" borderId="0" xfId="2" applyNumberFormat="1" applyFont="1" applyFill="1" applyBorder="1"/>
    <xf numFmtId="0" fontId="22" fillId="0" borderId="0" xfId="2" applyFont="1" applyFill="1"/>
    <xf numFmtId="0" fontId="22" fillId="0" borderId="0" xfId="2" applyFont="1" applyFill="1" applyBorder="1"/>
    <xf numFmtId="0" fontId="23" fillId="0" borderId="0" xfId="2" applyFont="1" applyFill="1" applyAlignment="1">
      <alignment horizontal="center"/>
    </xf>
    <xf numFmtId="0" fontId="24" fillId="0" borderId="0" xfId="2" applyFont="1" applyFill="1" applyAlignment="1">
      <alignment horizontal="right"/>
    </xf>
    <xf numFmtId="0" fontId="21" fillId="0" borderId="0" xfId="2" applyFont="1" applyFill="1" applyAlignment="1">
      <alignment vertical="center"/>
    </xf>
    <xf numFmtId="2" fontId="16" fillId="0" borderId="0" xfId="2" applyNumberFormat="1" applyFont="1" applyFill="1" applyBorder="1"/>
    <xf numFmtId="42" fontId="16" fillId="0" borderId="0" xfId="2" applyNumberFormat="1" applyFont="1" applyFill="1" applyBorder="1" applyAlignment="1">
      <alignment horizontal="center"/>
    </xf>
    <xf numFmtId="0" fontId="0" fillId="0" borderId="0" xfId="0" applyFont="1" applyFill="1"/>
    <xf numFmtId="0" fontId="28" fillId="0" borderId="0" xfId="0" applyFont="1" applyFill="1"/>
    <xf numFmtId="0" fontId="32" fillId="0" borderId="0" xfId="2" applyFont="1" applyFill="1" applyAlignment="1">
      <alignment vertical="center"/>
    </xf>
    <xf numFmtId="0" fontId="29" fillId="0" borderId="0" xfId="2" applyFont="1" applyFill="1" applyAlignment="1">
      <alignment vertical="top"/>
    </xf>
    <xf numFmtId="0" fontId="32" fillId="0" borderId="0" xfId="2" applyFont="1" applyFill="1" applyAlignment="1"/>
    <xf numFmtId="0" fontId="29" fillId="0" borderId="0" xfId="2" applyFont="1" applyFill="1"/>
    <xf numFmtId="0" fontId="29" fillId="0" borderId="0" xfId="2" applyFont="1" applyFill="1" applyAlignment="1">
      <alignment vertical="center"/>
    </xf>
    <xf numFmtId="164" fontId="16" fillId="0" borderId="3" xfId="2" applyNumberFormat="1" applyFont="1" applyFill="1" applyBorder="1" applyAlignment="1">
      <alignment horizontal="center" vertical="center"/>
    </xf>
    <xf numFmtId="9" fontId="33" fillId="0" borderId="4" xfId="30" applyFont="1" applyFill="1" applyBorder="1" applyAlignment="1">
      <alignment horizontal="center" vertical="center"/>
    </xf>
    <xf numFmtId="0" fontId="34" fillId="0" borderId="0" xfId="2" applyFont="1" applyFill="1" applyAlignment="1">
      <alignment horizontal="center" vertical="center"/>
    </xf>
    <xf numFmtId="0" fontId="28" fillId="0" borderId="0" xfId="0" applyFont="1" applyFill="1" applyAlignment="1"/>
    <xf numFmtId="0" fontId="0" fillId="0" borderId="0" xfId="0" applyFont="1" applyFill="1" applyAlignment="1"/>
    <xf numFmtId="0" fontId="0" fillId="0" borderId="0" xfId="0"/>
    <xf numFmtId="0" fontId="5" fillId="0" borderId="0" xfId="1"/>
    <xf numFmtId="0" fontId="13" fillId="0" borderId="0" xfId="2" applyFont="1" applyFill="1" applyAlignment="1">
      <alignment horizontal="right"/>
    </xf>
    <xf numFmtId="0" fontId="30" fillId="0" borderId="0" xfId="1" applyFont="1" applyFill="1"/>
    <xf numFmtId="0" fontId="31" fillId="0" borderId="0" xfId="1" applyFont="1" applyFill="1" applyAlignment="1">
      <alignment horizontal="right"/>
    </xf>
    <xf numFmtId="0" fontId="30" fillId="0" borderId="0" xfId="1" applyFont="1"/>
    <xf numFmtId="0" fontId="36" fillId="0" borderId="0" xfId="1" applyFont="1" applyFill="1"/>
    <xf numFmtId="42" fontId="16" fillId="0" borderId="0" xfId="2" applyNumberFormat="1" applyFont="1" applyFill="1" applyBorder="1"/>
    <xf numFmtId="164" fontId="16" fillId="0" borderId="0" xfId="2" applyNumberFormat="1" applyFont="1" applyFill="1" applyBorder="1" applyAlignment="1">
      <alignment horizontal="center" vertical="center"/>
    </xf>
    <xf numFmtId="0" fontId="38" fillId="0" borderId="0" xfId="2" applyFont="1" applyFill="1"/>
    <xf numFmtId="0" fontId="38" fillId="0" borderId="0" xfId="2" applyFont="1" applyFill="1" applyAlignment="1">
      <alignment vertical="center"/>
    </xf>
    <xf numFmtId="164" fontId="16" fillId="0" borderId="5" xfId="2" applyNumberFormat="1" applyFont="1" applyFill="1" applyBorder="1"/>
    <xf numFmtId="164" fontId="16" fillId="0" borderId="0" xfId="2" applyNumberFormat="1" applyFont="1" applyFill="1"/>
    <xf numFmtId="165" fontId="39" fillId="0" borderId="0" xfId="3" applyNumberFormat="1" applyFont="1" applyFill="1"/>
    <xf numFmtId="164" fontId="16" fillId="0" borderId="0" xfId="39" applyNumberFormat="1" applyFont="1" applyFill="1"/>
    <xf numFmtId="0" fontId="0" fillId="0" borderId="0" xfId="0"/>
    <xf numFmtId="0" fontId="28" fillId="0" borderId="0" xfId="0" applyFont="1" applyFill="1"/>
    <xf numFmtId="0" fontId="1" fillId="0" borderId="0" xfId="67" applyFont="1" applyFill="1" applyBorder="1"/>
    <xf numFmtId="0" fontId="41" fillId="0" borderId="0" xfId="67" applyFont="1" applyFill="1" applyBorder="1"/>
    <xf numFmtId="0" fontId="42" fillId="0" borderId="0" xfId="2" applyFont="1" applyFill="1" applyBorder="1"/>
    <xf numFmtId="0" fontId="42" fillId="0" borderId="0" xfId="2" applyFont="1" applyFill="1"/>
    <xf numFmtId="0" fontId="43" fillId="0" borderId="0" xfId="2" applyFont="1" applyFill="1" applyBorder="1" applyAlignment="1"/>
    <xf numFmtId="0" fontId="44" fillId="0" borderId="0" xfId="2" applyFont="1" applyFill="1" applyAlignment="1"/>
    <xf numFmtId="0" fontId="46" fillId="0" borderId="0" xfId="2" applyNumberFormat="1" applyFont="1" applyFill="1" applyAlignment="1">
      <alignment horizontal="center"/>
    </xf>
    <xf numFmtId="0" fontId="47" fillId="0" borderId="0" xfId="2" applyFont="1" applyFill="1" applyAlignment="1"/>
    <xf numFmtId="0" fontId="21" fillId="0" borderId="0" xfId="2" applyFont="1" applyFill="1" applyBorder="1" applyAlignment="1">
      <alignment horizontal="left" vertical="center"/>
    </xf>
    <xf numFmtId="0" fontId="48" fillId="0" borderId="0" xfId="2" applyFont="1" applyFill="1" applyBorder="1" applyAlignment="1">
      <alignment horizontal="left" vertical="center"/>
    </xf>
    <xf numFmtId="0" fontId="13" fillId="0" borderId="0" xfId="2" applyFont="1" applyFill="1" applyBorder="1" applyAlignment="1">
      <alignment vertical="center"/>
    </xf>
    <xf numFmtId="0" fontId="21" fillId="0" borderId="0" xfId="2" applyFont="1" applyFill="1" applyBorder="1" applyAlignment="1">
      <alignment horizontal="right" vertical="center"/>
    </xf>
    <xf numFmtId="0" fontId="49" fillId="0" borderId="0" xfId="1" applyFont="1" applyFill="1" applyAlignment="1">
      <alignment horizontal="center"/>
    </xf>
    <xf numFmtId="0" fontId="13" fillId="0" borderId="0" xfId="2" applyFont="1" applyFill="1" applyBorder="1" applyAlignment="1">
      <alignment horizontal="left" vertical="center"/>
    </xf>
    <xf numFmtId="0" fontId="13" fillId="0" borderId="3" xfId="1" applyFont="1" applyFill="1" applyBorder="1" applyAlignment="1">
      <alignment horizontal="right" vertical="center"/>
    </xf>
    <xf numFmtId="42" fontId="13" fillId="0" borderId="0" xfId="6" applyNumberFormat="1" applyFont="1" applyFill="1" applyBorder="1" applyAlignment="1">
      <alignment horizontal="center" vertical="center"/>
    </xf>
    <xf numFmtId="42" fontId="13" fillId="0" borderId="5" xfId="6" applyNumberFormat="1" applyFont="1" applyFill="1" applyBorder="1" applyAlignment="1">
      <alignment horizontal="center" vertical="center"/>
    </xf>
    <xf numFmtId="0" fontId="52" fillId="0" borderId="0" xfId="2" applyFont="1" applyFill="1" applyBorder="1" applyAlignment="1">
      <alignment horizontal="center" vertical="center"/>
    </xf>
    <xf numFmtId="42" fontId="48" fillId="0" borderId="0" xfId="2" applyNumberFormat="1" applyFont="1" applyFill="1" applyBorder="1" applyAlignment="1">
      <alignment horizontal="center" vertical="center"/>
    </xf>
    <xf numFmtId="0" fontId="13" fillId="0" borderId="3" xfId="1" applyFont="1" applyFill="1" applyBorder="1" applyAlignment="1">
      <alignment vertical="center"/>
    </xf>
    <xf numFmtId="0" fontId="13" fillId="0" borderId="3" xfId="2" applyFont="1" applyFill="1" applyBorder="1" applyAlignment="1">
      <alignment horizontal="left" vertical="center"/>
    </xf>
    <xf numFmtId="0" fontId="13" fillId="0" borderId="3" xfId="2" applyFont="1" applyFill="1" applyBorder="1" applyAlignment="1">
      <alignment vertical="center"/>
    </xf>
    <xf numFmtId="42" fontId="13" fillId="0" borderId="0" xfId="2" applyNumberFormat="1" applyFont="1" applyFill="1" applyBorder="1" applyAlignment="1">
      <alignment horizontal="right" vertical="center"/>
    </xf>
    <xf numFmtId="169" fontId="13" fillId="0" borderId="2" xfId="6" applyNumberFormat="1" applyFont="1" applyFill="1" applyBorder="1" applyAlignment="1">
      <alignment horizontal="center" vertical="center"/>
    </xf>
    <xf numFmtId="42" fontId="13" fillId="0" borderId="2" xfId="6" applyNumberFormat="1" applyFont="1" applyFill="1" applyBorder="1" applyAlignment="1">
      <alignment horizontal="center" vertical="center"/>
    </xf>
    <xf numFmtId="169" fontId="13" fillId="0" borderId="0" xfId="6" applyNumberFormat="1" applyFont="1" applyFill="1" applyBorder="1" applyAlignment="1">
      <alignment horizontal="center" vertical="center"/>
    </xf>
    <xf numFmtId="0" fontId="48" fillId="0" borderId="0" xfId="2" applyFont="1" applyFill="1" applyBorder="1" applyAlignment="1">
      <alignment vertical="center"/>
    </xf>
    <xf numFmtId="44" fontId="48" fillId="0" borderId="0" xfId="6" applyFont="1" applyFill="1" applyBorder="1" applyAlignment="1">
      <alignment vertical="center"/>
    </xf>
    <xf numFmtId="42" fontId="48" fillId="0" borderId="0" xfId="6" applyNumberFormat="1" applyFont="1" applyFill="1" applyBorder="1" applyAlignment="1">
      <alignment horizontal="center" vertical="center"/>
    </xf>
    <xf numFmtId="44" fontId="13" fillId="0" borderId="0" xfId="6" applyFont="1" applyFill="1" applyBorder="1" applyAlignment="1">
      <alignment vertical="center"/>
    </xf>
    <xf numFmtId="44" fontId="13" fillId="0" borderId="2" xfId="6" applyFont="1" applyFill="1" applyBorder="1" applyAlignment="1">
      <alignment vertical="center"/>
    </xf>
    <xf numFmtId="0" fontId="13" fillId="0" borderId="1" xfId="2" applyFont="1" applyFill="1" applyBorder="1" applyAlignment="1">
      <alignment vertical="center"/>
    </xf>
    <xf numFmtId="44" fontId="13" fillId="0" borderId="3" xfId="6" applyFont="1" applyFill="1" applyBorder="1" applyAlignment="1">
      <alignment vertical="center"/>
    </xf>
    <xf numFmtId="0" fontId="29" fillId="0" borderId="2" xfId="1" applyFont="1" applyFill="1" applyBorder="1" applyAlignment="1">
      <alignment horizontal="right" vertical="center"/>
    </xf>
    <xf numFmtId="0" fontId="56" fillId="0" borderId="1" xfId="2" applyFont="1" applyFill="1" applyBorder="1" applyAlignment="1">
      <alignment vertical="center"/>
    </xf>
    <xf numFmtId="0" fontId="16" fillId="0" borderId="0" xfId="2" applyFont="1" applyFill="1" applyBorder="1" applyAlignment="1">
      <alignment vertical="center"/>
    </xf>
    <xf numFmtId="44" fontId="16" fillId="0" borderId="0" xfId="6" applyFont="1" applyFill="1" applyBorder="1" applyAlignment="1">
      <alignment vertical="center"/>
    </xf>
    <xf numFmtId="42" fontId="16" fillId="0" borderId="0" xfId="6" applyNumberFormat="1" applyFont="1" applyFill="1" applyBorder="1" applyAlignment="1">
      <alignment horizontal="center" vertical="center"/>
    </xf>
    <xf numFmtId="0" fontId="30" fillId="0" borderId="0" xfId="1" applyFont="1" applyFill="1" applyBorder="1" applyAlignment="1">
      <alignment vertical="center"/>
    </xf>
    <xf numFmtId="0" fontId="30" fillId="0" borderId="0" xfId="1" applyFont="1" applyBorder="1" applyAlignment="1">
      <alignment vertical="center"/>
    </xf>
    <xf numFmtId="42" fontId="30" fillId="0" borderId="0" xfId="1" applyNumberFormat="1" applyFont="1" applyBorder="1" applyAlignment="1">
      <alignment vertical="center"/>
    </xf>
    <xf numFmtId="42" fontId="16" fillId="0" borderId="0" xfId="6" applyNumberFormat="1" applyFont="1" applyFill="1" applyBorder="1" applyAlignment="1">
      <alignment vertical="center"/>
    </xf>
    <xf numFmtId="169" fontId="18" fillId="0" borderId="0" xfId="4" applyNumberFormat="1" applyFont="1" applyFill="1" applyBorder="1" applyAlignment="1">
      <alignment horizontal="center" vertical="center"/>
    </xf>
    <xf numFmtId="0" fontId="22" fillId="0" borderId="0" xfId="2" applyFont="1" applyFill="1" applyBorder="1" applyAlignment="1">
      <alignment vertical="center"/>
    </xf>
    <xf numFmtId="42" fontId="13" fillId="0" borderId="0" xfId="4" applyNumberFormat="1" applyFont="1" applyFill="1" applyBorder="1" applyAlignment="1">
      <alignment horizontal="center" vertical="center"/>
    </xf>
    <xf numFmtId="0" fontId="13" fillId="0" borderId="0" xfId="2" applyFont="1" applyFill="1" applyBorder="1" applyAlignment="1">
      <alignment horizontal="right" vertical="center"/>
    </xf>
    <xf numFmtId="0" fontId="13" fillId="0" borderId="0" xfId="2" applyFont="1" applyFill="1" applyBorder="1" applyAlignment="1">
      <alignment vertical="top"/>
    </xf>
    <xf numFmtId="0" fontId="13" fillId="0" borderId="0" xfId="1" applyFont="1" applyFill="1" applyBorder="1" applyAlignment="1">
      <alignment vertical="center"/>
    </xf>
    <xf numFmtId="0" fontId="13" fillId="0" borderId="0" xfId="1" applyFont="1" applyFill="1" applyBorder="1" applyAlignment="1">
      <alignment horizontal="center" vertical="center"/>
    </xf>
    <xf numFmtId="0" fontId="13" fillId="0" borderId="0" xfId="2" applyFont="1" applyFill="1" applyBorder="1" applyAlignment="1">
      <alignment horizontal="left" vertical="center" wrapText="1"/>
    </xf>
    <xf numFmtId="0" fontId="59" fillId="0" borderId="0" xfId="2" applyFont="1" applyFill="1" applyBorder="1" applyAlignment="1">
      <alignment horizontal="right" vertical="center"/>
    </xf>
    <xf numFmtId="42" fontId="13" fillId="0" borderId="5" xfId="66" applyNumberFormat="1" applyFont="1" applyFill="1" applyBorder="1" applyAlignment="1">
      <alignment horizontal="center" vertical="center"/>
    </xf>
    <xf numFmtId="0" fontId="22" fillId="0" borderId="1" xfId="2" applyFont="1" applyFill="1" applyBorder="1" applyAlignment="1">
      <alignment vertical="center"/>
    </xf>
    <xf numFmtId="44" fontId="13" fillId="0" borderId="1" xfId="6" applyFont="1" applyFill="1" applyBorder="1" applyAlignment="1">
      <alignment vertical="center"/>
    </xf>
    <xf numFmtId="0" fontId="13" fillId="0" borderId="0" xfId="2" applyFont="1" applyFill="1" applyBorder="1" applyAlignment="1">
      <alignment vertical="center" wrapText="1"/>
    </xf>
    <xf numFmtId="0" fontId="13" fillId="0" borderId="0" xfId="2" applyFont="1" applyFill="1" applyBorder="1" applyAlignment="1">
      <alignment horizontal="center" vertical="center"/>
    </xf>
    <xf numFmtId="0" fontId="16" fillId="0" borderId="3" xfId="2" applyFont="1" applyFill="1" applyBorder="1" applyAlignment="1">
      <alignment horizontal="left" vertical="center"/>
    </xf>
    <xf numFmtId="44" fontId="48" fillId="0" borderId="3" xfId="6" applyFont="1" applyFill="1" applyBorder="1" applyAlignment="1">
      <alignment vertical="center"/>
    </xf>
    <xf numFmtId="42" fontId="13" fillId="0" borderId="5" xfId="2" applyNumberFormat="1" applyFont="1" applyFill="1" applyBorder="1" applyAlignment="1">
      <alignment horizontal="center" vertical="center"/>
    </xf>
    <xf numFmtId="0" fontId="18" fillId="0" borderId="0" xfId="2" applyFont="1" applyFill="1" applyBorder="1" applyAlignment="1">
      <alignment vertical="center"/>
    </xf>
    <xf numFmtId="42" fontId="18" fillId="0" borderId="0" xfId="4" applyNumberFormat="1" applyFont="1" applyFill="1" applyBorder="1" applyAlignment="1">
      <alignment horizontal="center" vertical="center"/>
    </xf>
    <xf numFmtId="0" fontId="13" fillId="0" borderId="2" xfId="2" applyFont="1" applyFill="1" applyBorder="1" applyAlignment="1">
      <alignment horizontal="left" vertical="center"/>
    </xf>
    <xf numFmtId="0" fontId="50" fillId="0" borderId="3" xfId="2" applyFont="1" applyFill="1" applyBorder="1" applyAlignment="1">
      <alignment horizontal="left" vertical="center"/>
    </xf>
    <xf numFmtId="0" fontId="51" fillId="0" borderId="3" xfId="2" applyFont="1" applyFill="1" applyBorder="1" applyAlignment="1">
      <alignment horizontal="left" vertical="center"/>
    </xf>
    <xf numFmtId="0" fontId="51" fillId="0" borderId="3" xfId="2" applyFont="1" applyFill="1" applyBorder="1" applyAlignment="1">
      <alignment vertical="center"/>
    </xf>
    <xf numFmtId="44" fontId="51" fillId="0" borderId="3" xfId="6" applyFont="1" applyFill="1" applyBorder="1" applyAlignment="1">
      <alignment vertical="center"/>
    </xf>
    <xf numFmtId="42" fontId="13" fillId="0" borderId="5" xfId="6" applyNumberFormat="1" applyFont="1" applyFill="1" applyBorder="1" applyAlignment="1">
      <alignment horizontal="right" vertical="center"/>
    </xf>
    <xf numFmtId="0" fontId="48" fillId="0" borderId="0" xfId="2" applyFont="1" applyFill="1" applyBorder="1" applyAlignment="1">
      <alignment horizontal="center" vertical="center"/>
    </xf>
    <xf numFmtId="0" fontId="30" fillId="0" borderId="0" xfId="1" applyFont="1" applyFill="1" applyAlignment="1">
      <alignment vertical="center"/>
    </xf>
    <xf numFmtId="169" fontId="48" fillId="0" borderId="0" xfId="6" applyNumberFormat="1" applyFont="1" applyFill="1" applyBorder="1" applyAlignment="1">
      <alignment horizontal="center" vertical="center"/>
    </xf>
    <xf numFmtId="44" fontId="48" fillId="0" borderId="0" xfId="6" applyFont="1" applyFill="1" applyAlignment="1">
      <alignment vertical="center"/>
    </xf>
    <xf numFmtId="169" fontId="16" fillId="0" borderId="0" xfId="2" applyNumberFormat="1" applyFont="1" applyFill="1" applyBorder="1" applyAlignment="1">
      <alignment horizontal="center" vertical="center"/>
    </xf>
    <xf numFmtId="44" fontId="13" fillId="0" borderId="0" xfId="6" applyFont="1" applyFill="1" applyAlignment="1">
      <alignment vertical="center"/>
    </xf>
    <xf numFmtId="0" fontId="13" fillId="2" borderId="2" xfId="2" applyFont="1" applyFill="1" applyBorder="1" applyAlignment="1">
      <alignment vertical="center"/>
    </xf>
    <xf numFmtId="0" fontId="13" fillId="2" borderId="0" xfId="2" applyFont="1" applyFill="1" applyBorder="1" applyAlignment="1">
      <alignment vertical="center"/>
    </xf>
    <xf numFmtId="169" fontId="13" fillId="2" borderId="0" xfId="6" applyNumberFormat="1" applyFont="1" applyFill="1" applyBorder="1" applyAlignment="1">
      <alignment horizontal="center" vertical="center"/>
    </xf>
    <xf numFmtId="44" fontId="13" fillId="2" borderId="2" xfId="6" applyFont="1" applyFill="1" applyBorder="1" applyAlignment="1">
      <alignment vertical="center"/>
    </xf>
    <xf numFmtId="42" fontId="13" fillId="2" borderId="5" xfId="2" applyNumberFormat="1" applyFont="1" applyFill="1" applyBorder="1" applyAlignment="1">
      <alignment horizontal="center" vertical="center"/>
    </xf>
    <xf numFmtId="0" fontId="16" fillId="0" borderId="0" xfId="2" applyFont="1" applyFill="1" applyBorder="1" applyAlignment="1">
      <alignment horizontal="left" vertical="center"/>
    </xf>
    <xf numFmtId="42" fontId="16" fillId="0" borderId="0" xfId="2" applyNumberFormat="1" applyFont="1" applyFill="1" applyBorder="1" applyAlignment="1">
      <alignment horizontal="center" vertical="center"/>
    </xf>
    <xf numFmtId="42" fontId="13" fillId="2" borderId="5" xfId="6" applyNumberFormat="1" applyFont="1" applyFill="1" applyBorder="1" applyAlignment="1">
      <alignment horizontal="center" vertical="center"/>
    </xf>
    <xf numFmtId="169" fontId="13" fillId="2" borderId="2" xfId="6" applyNumberFormat="1" applyFont="1" applyFill="1" applyBorder="1" applyAlignment="1">
      <alignment horizontal="center" vertical="center"/>
    </xf>
    <xf numFmtId="0" fontId="13" fillId="0" borderId="0" xfId="1" applyFont="1" applyFill="1" applyBorder="1" applyAlignment="1">
      <alignment horizontal="right" vertical="center"/>
    </xf>
    <xf numFmtId="169" fontId="13" fillId="0" borderId="0" xfId="6" applyNumberFormat="1" applyFont="1" applyFill="1" applyBorder="1" applyAlignment="1">
      <alignment horizontal="left" vertical="center"/>
    </xf>
    <xf numFmtId="0" fontId="13" fillId="0" borderId="0" xfId="2" applyFont="1" applyFill="1" applyBorder="1" applyAlignment="1">
      <alignment horizontal="left" vertical="top"/>
    </xf>
    <xf numFmtId="0" fontId="56" fillId="0" borderId="0" xfId="2" applyFont="1" applyFill="1" applyBorder="1" applyAlignment="1">
      <alignment horizontal="right" vertical="center"/>
    </xf>
    <xf numFmtId="44" fontId="13" fillId="0" borderId="0" xfId="66" applyFont="1" applyFill="1" applyBorder="1" applyAlignment="1">
      <alignment horizontal="center" vertical="center"/>
    </xf>
    <xf numFmtId="0" fontId="56" fillId="0" borderId="5" xfId="2" applyFont="1" applyFill="1" applyBorder="1" applyAlignment="1">
      <alignment horizontal="center" vertical="center"/>
    </xf>
    <xf numFmtId="0" fontId="13" fillId="0" borderId="0" xfId="2" applyNumberFormat="1" applyFont="1" applyFill="1" applyBorder="1" applyAlignment="1">
      <alignment horizontal="right" vertical="center"/>
    </xf>
    <xf numFmtId="0" fontId="13" fillId="0" borderId="0" xfId="2" applyNumberFormat="1" applyFont="1" applyFill="1" applyBorder="1" applyAlignment="1">
      <alignment vertical="center"/>
    </xf>
    <xf numFmtId="0" fontId="13" fillId="0" borderId="0" xfId="6" applyNumberFormat="1" applyFont="1" applyFill="1" applyBorder="1" applyAlignment="1">
      <alignment horizontal="right" vertical="center"/>
    </xf>
    <xf numFmtId="0" fontId="49" fillId="0" borderId="5" xfId="1" applyFont="1" applyFill="1" applyBorder="1" applyAlignment="1">
      <alignment horizontal="center"/>
    </xf>
    <xf numFmtId="0" fontId="56" fillId="0" borderId="0" xfId="2" applyFont="1" applyFill="1" applyBorder="1" applyAlignment="1">
      <alignment vertical="center"/>
    </xf>
    <xf numFmtId="44" fontId="56" fillId="0" borderId="0" xfId="66" applyNumberFormat="1" applyFont="1" applyFill="1" applyBorder="1" applyAlignment="1">
      <alignment vertical="center"/>
    </xf>
    <xf numFmtId="44" fontId="56" fillId="0" borderId="0" xfId="66" applyNumberFormat="1" applyFont="1" applyFill="1" applyBorder="1" applyAlignment="1">
      <alignment horizontal="center" vertical="center"/>
    </xf>
    <xf numFmtId="44" fontId="56" fillId="0" borderId="5" xfId="66" applyNumberFormat="1" applyFont="1" applyFill="1" applyBorder="1" applyAlignment="1">
      <alignment vertical="center"/>
    </xf>
    <xf numFmtId="44" fontId="13" fillId="0" borderId="0" xfId="66" applyNumberFormat="1" applyFont="1" applyFill="1" applyBorder="1" applyAlignment="1">
      <alignment vertical="center"/>
    </xf>
    <xf numFmtId="44" fontId="13" fillId="0" borderId="0" xfId="66" applyNumberFormat="1" applyFont="1" applyFill="1" applyBorder="1" applyAlignment="1">
      <alignment horizontal="center" vertical="center"/>
    </xf>
    <xf numFmtId="0" fontId="15" fillId="0" borderId="0" xfId="2" applyFont="1" applyFill="1" applyBorder="1" applyAlignment="1">
      <alignment vertical="center"/>
    </xf>
    <xf numFmtId="0" fontId="13" fillId="0" borderId="0" xfId="6" applyNumberFormat="1" applyFont="1" applyFill="1" applyBorder="1" applyAlignment="1">
      <alignment vertical="center"/>
    </xf>
    <xf numFmtId="42" fontId="51" fillId="0" borderId="0" xfId="6" applyNumberFormat="1" applyFont="1" applyFill="1" applyBorder="1" applyAlignment="1">
      <alignment horizontal="center" vertical="center"/>
    </xf>
    <xf numFmtId="44" fontId="13" fillId="0" borderId="0" xfId="66" applyFont="1" applyFill="1" applyBorder="1" applyAlignment="1">
      <alignment vertical="center"/>
    </xf>
    <xf numFmtId="44" fontId="56" fillId="0" borderId="5" xfId="66" applyFont="1" applyFill="1" applyBorder="1" applyAlignment="1">
      <alignment vertical="center"/>
    </xf>
    <xf numFmtId="0" fontId="63" fillId="3" borderId="0" xfId="2" applyFont="1" applyFill="1" applyBorder="1" applyAlignment="1">
      <alignment vertical="center"/>
    </xf>
    <xf numFmtId="0" fontId="66" fillId="3" borderId="0" xfId="2" applyFont="1" applyFill="1" applyBorder="1" applyAlignment="1">
      <alignment vertical="center"/>
    </xf>
    <xf numFmtId="0" fontId="67" fillId="3" borderId="0" xfId="2" applyFont="1" applyFill="1" applyBorder="1" applyAlignment="1">
      <alignment vertical="center"/>
    </xf>
    <xf numFmtId="42" fontId="67" fillId="3" borderId="0" xfId="6" applyNumberFormat="1" applyFont="1" applyFill="1" applyBorder="1" applyAlignment="1">
      <alignment horizontal="center" vertical="center"/>
    </xf>
    <xf numFmtId="0" fontId="64" fillId="0" borderId="0" xfId="2" applyFont="1" applyFill="1" applyBorder="1" applyAlignment="1">
      <alignment horizontal="left" vertical="center"/>
    </xf>
    <xf numFmtId="44" fontId="15" fillId="0" borderId="0" xfId="6" applyFont="1" applyFill="1" applyBorder="1" applyAlignment="1">
      <alignment vertical="center"/>
    </xf>
    <xf numFmtId="42" fontId="64" fillId="0" borderId="0" xfId="2" applyNumberFormat="1" applyFont="1" applyFill="1" applyBorder="1" applyAlignment="1">
      <alignment horizontal="center" vertical="center"/>
    </xf>
    <xf numFmtId="170" fontId="13" fillId="0" borderId="0" xfId="6" applyNumberFormat="1" applyFont="1" applyFill="1" applyBorder="1" applyAlignment="1">
      <alignment horizontal="center" vertical="center"/>
    </xf>
    <xf numFmtId="0" fontId="13" fillId="0" borderId="0" xfId="6" applyNumberFormat="1" applyFont="1" applyFill="1" applyBorder="1" applyAlignment="1">
      <alignment horizontal="center" vertical="center"/>
    </xf>
    <xf numFmtId="10" fontId="13" fillId="0" borderId="0" xfId="2" applyNumberFormat="1" applyFont="1" applyFill="1" applyBorder="1" applyAlignment="1">
      <alignment vertical="center"/>
    </xf>
    <xf numFmtId="0" fontId="66" fillId="3" borderId="0" xfId="2" applyFont="1" applyFill="1" applyBorder="1" applyAlignment="1">
      <alignment horizontal="left" vertical="center"/>
    </xf>
    <xf numFmtId="44" fontId="66" fillId="3" borderId="0" xfId="6" applyFont="1" applyFill="1" applyBorder="1" applyAlignment="1">
      <alignment vertical="center"/>
    </xf>
    <xf numFmtId="42" fontId="66" fillId="3" borderId="0" xfId="2" applyNumberFormat="1" applyFont="1" applyFill="1" applyBorder="1" applyAlignment="1">
      <alignment horizontal="center" vertical="center"/>
    </xf>
    <xf numFmtId="0" fontId="63" fillId="0" borderId="0" xfId="2" applyFont="1" applyFill="1" applyBorder="1" applyAlignment="1">
      <alignment horizontal="left" vertical="center"/>
    </xf>
    <xf numFmtId="0" fontId="66" fillId="0" borderId="0" xfId="2" applyFont="1" applyFill="1" applyBorder="1" applyAlignment="1">
      <alignment vertical="center"/>
    </xf>
    <xf numFmtId="0" fontId="66" fillId="0" borderId="0" xfId="2" applyFont="1" applyFill="1" applyBorder="1" applyAlignment="1">
      <alignment horizontal="left" vertical="center"/>
    </xf>
    <xf numFmtId="44" fontId="66" fillId="0" borderId="0" xfId="6" applyFont="1" applyFill="1" applyBorder="1" applyAlignment="1">
      <alignment vertical="center"/>
    </xf>
    <xf numFmtId="42" fontId="66" fillId="0" borderId="0" xfId="2" applyNumberFormat="1" applyFont="1" applyFill="1" applyBorder="1" applyAlignment="1">
      <alignment horizontal="center" vertical="center"/>
    </xf>
    <xf numFmtId="0" fontId="64" fillId="0" borderId="0" xfId="2" applyFont="1" applyFill="1" applyBorder="1" applyAlignment="1">
      <alignment vertical="center"/>
    </xf>
    <xf numFmtId="44" fontId="64" fillId="0" borderId="0" xfId="6" applyFont="1" applyFill="1" applyBorder="1" applyAlignment="1">
      <alignment vertical="center"/>
    </xf>
    <xf numFmtId="42" fontId="13" fillId="0" borderId="0" xfId="2" applyNumberFormat="1" applyFont="1" applyFill="1" applyBorder="1" applyAlignment="1">
      <alignment horizontal="center" vertical="center"/>
    </xf>
    <xf numFmtId="0" fontId="13" fillId="0" borderId="0" xfId="2" applyNumberFormat="1" applyFont="1" applyFill="1" applyBorder="1" applyAlignment="1">
      <alignment horizontal="left" vertical="center"/>
    </xf>
    <xf numFmtId="0" fontId="4" fillId="0" borderId="0" xfId="1" applyFont="1" applyFill="1" applyBorder="1" applyAlignment="1">
      <alignment vertical="center"/>
    </xf>
    <xf numFmtId="42" fontId="4" fillId="0" borderId="0" xfId="1" applyNumberFormat="1" applyFont="1" applyFill="1" applyBorder="1" applyAlignment="1">
      <alignment vertical="center"/>
    </xf>
    <xf numFmtId="0" fontId="68" fillId="0" borderId="0" xfId="1" applyFont="1" applyFill="1" applyAlignment="1"/>
    <xf numFmtId="0" fontId="69" fillId="0" borderId="0" xfId="1" applyFont="1" applyFill="1"/>
    <xf numFmtId="0" fontId="70" fillId="0" borderId="0" xfId="1" applyFont="1" applyFill="1"/>
    <xf numFmtId="0" fontId="69" fillId="0" borderId="0" xfId="1" applyFont="1" applyFill="1" applyAlignment="1">
      <alignment horizontal="right"/>
    </xf>
    <xf numFmtId="0" fontId="30" fillId="0" borderId="0" xfId="1" applyFont="1" applyFill="1" applyAlignment="1">
      <alignment horizontal="right"/>
    </xf>
    <xf numFmtId="164" fontId="30" fillId="0" borderId="5" xfId="66" applyNumberFormat="1" applyFont="1" applyFill="1" applyBorder="1"/>
    <xf numFmtId="0" fontId="30" fillId="0" borderId="2" xfId="1" applyFont="1" applyFill="1" applyBorder="1"/>
    <xf numFmtId="0" fontId="30" fillId="0" borderId="2" xfId="1" applyFont="1" applyFill="1" applyBorder="1" applyAlignment="1">
      <alignment horizontal="right"/>
    </xf>
    <xf numFmtId="0" fontId="15" fillId="0" borderId="0" xfId="1" applyFont="1" applyFill="1"/>
    <xf numFmtId="9" fontId="30" fillId="0" borderId="0" xfId="29" applyFont="1" applyFill="1"/>
    <xf numFmtId="0" fontId="31" fillId="0" borderId="0" xfId="1" applyFont="1" applyFill="1" applyAlignment="1">
      <alignment horizontal="right" vertical="center"/>
    </xf>
    <xf numFmtId="0" fontId="13" fillId="0" borderId="0" xfId="1" applyFont="1" applyFill="1"/>
    <xf numFmtId="0" fontId="71" fillId="0" borderId="0" xfId="1" applyFont="1" applyFill="1" applyAlignment="1">
      <alignment horizontal="right" vertical="center"/>
    </xf>
    <xf numFmtId="0" fontId="13" fillId="0" borderId="0" xfId="1" applyFont="1" applyFill="1" applyBorder="1"/>
    <xf numFmtId="42" fontId="13" fillId="0" borderId="0" xfId="1" applyNumberFormat="1" applyFont="1" applyFill="1" applyBorder="1" applyAlignment="1"/>
    <xf numFmtId="0" fontId="72" fillId="0" borderId="0" xfId="1" applyFont="1" applyFill="1"/>
    <xf numFmtId="0" fontId="69" fillId="0" borderId="0" xfId="1" applyFont="1" applyFill="1" applyAlignment="1">
      <alignment horizontal="left"/>
    </xf>
    <xf numFmtId="42" fontId="30" fillId="0" borderId="0" xfId="10" applyNumberFormat="1" applyFont="1" applyFill="1" applyAlignment="1">
      <alignment horizontal="right"/>
    </xf>
    <xf numFmtId="171" fontId="30" fillId="0" borderId="2" xfId="1" applyNumberFormat="1" applyFont="1" applyFill="1" applyBorder="1"/>
    <xf numFmtId="0" fontId="30" fillId="0" borderId="0" xfId="1" applyFont="1" applyFill="1" applyBorder="1"/>
    <xf numFmtId="0" fontId="30" fillId="0" borderId="5" xfId="1" applyFont="1" applyFill="1" applyBorder="1" applyAlignment="1">
      <alignment horizontal="right"/>
    </xf>
    <xf numFmtId="42" fontId="30" fillId="0" borderId="2" xfId="1" applyNumberFormat="1" applyFont="1" applyFill="1" applyBorder="1"/>
    <xf numFmtId="42" fontId="30" fillId="0" borderId="5" xfId="1" applyNumberFormat="1" applyFont="1" applyFill="1" applyBorder="1"/>
    <xf numFmtId="0" fontId="30" fillId="0" borderId="3" xfId="1" applyFont="1" applyFill="1" applyBorder="1"/>
    <xf numFmtId="42" fontId="30" fillId="0" borderId="2" xfId="1" applyNumberFormat="1" applyFont="1" applyFill="1" applyBorder="1" applyAlignment="1">
      <alignment horizontal="right"/>
    </xf>
    <xf numFmtId="42" fontId="30" fillId="0" borderId="0" xfId="1" applyNumberFormat="1" applyFont="1" applyFill="1" applyAlignment="1">
      <alignment horizontal="right"/>
    </xf>
    <xf numFmtId="0" fontId="30" fillId="0" borderId="0" xfId="1" applyFont="1" applyFill="1" applyBorder="1" applyAlignment="1">
      <alignment horizontal="right"/>
    </xf>
    <xf numFmtId="42" fontId="30" fillId="0" borderId="0" xfId="1" applyNumberFormat="1" applyFont="1" applyFill="1" applyBorder="1" applyAlignment="1">
      <alignment horizontal="right"/>
    </xf>
    <xf numFmtId="0" fontId="30" fillId="0" borderId="2" xfId="1" applyFont="1" applyFill="1" applyBorder="1" applyAlignment="1">
      <alignment vertical="center"/>
    </xf>
    <xf numFmtId="0" fontId="30" fillId="0" borderId="0" xfId="1" applyFont="1" applyFill="1" applyAlignment="1">
      <alignment horizontal="center" vertical="center" wrapText="1"/>
    </xf>
    <xf numFmtId="0" fontId="15" fillId="0" borderId="2" xfId="1" applyFont="1" applyFill="1" applyBorder="1" applyAlignment="1">
      <alignment vertical="center"/>
    </xf>
    <xf numFmtId="0" fontId="15" fillId="0" borderId="2" xfId="1" applyFont="1" applyFill="1" applyBorder="1"/>
    <xf numFmtId="0" fontId="73" fillId="0" borderId="2" xfId="1" applyFont="1" applyFill="1" applyBorder="1"/>
    <xf numFmtId="0" fontId="73" fillId="0" borderId="2" xfId="1" applyFont="1" applyFill="1" applyBorder="1" applyAlignment="1">
      <alignment horizontal="right"/>
    </xf>
    <xf numFmtId="42" fontId="15" fillId="0" borderId="2" xfId="1" applyNumberFormat="1" applyFont="1" applyFill="1" applyBorder="1" applyAlignment="1">
      <alignment horizontal="right"/>
    </xf>
    <xf numFmtId="0" fontId="15" fillId="0" borderId="0" xfId="1" applyFont="1" applyFill="1" applyBorder="1" applyAlignment="1">
      <alignment vertical="center"/>
    </xf>
    <xf numFmtId="0" fontId="15" fillId="0" borderId="0" xfId="1" applyFont="1" applyFill="1" applyBorder="1"/>
    <xf numFmtId="0" fontId="73" fillId="0" borderId="0" xfId="1" applyFont="1" applyFill="1" applyBorder="1"/>
    <xf numFmtId="0" fontId="73" fillId="0" borderId="0" xfId="1" applyFont="1" applyFill="1" applyBorder="1" applyAlignment="1">
      <alignment horizontal="right"/>
    </xf>
    <xf numFmtId="42" fontId="15" fillId="0" borderId="0" xfId="1" applyNumberFormat="1" applyFont="1" applyFill="1" applyBorder="1" applyAlignment="1">
      <alignment horizontal="right"/>
    </xf>
    <xf numFmtId="0" fontId="75" fillId="0" borderId="0" xfId="1" applyFont="1" applyFill="1" applyAlignment="1">
      <alignment horizontal="center" vertical="center" wrapText="1"/>
    </xf>
    <xf numFmtId="0" fontId="69" fillId="0" borderId="0" xfId="1" applyFont="1" applyFill="1" applyBorder="1"/>
    <xf numFmtId="0" fontId="30" fillId="0" borderId="0" xfId="1" applyFont="1" applyFill="1" applyAlignment="1">
      <alignment horizontal="right" vertical="center"/>
    </xf>
    <xf numFmtId="0" fontId="30" fillId="0" borderId="5" xfId="1" applyFont="1" applyFill="1" applyBorder="1" applyAlignment="1">
      <alignment horizontal="right" vertical="center"/>
    </xf>
    <xf numFmtId="42" fontId="30" fillId="0" borderId="2" xfId="1" applyNumberFormat="1" applyFont="1" applyFill="1" applyBorder="1" applyAlignment="1">
      <alignment vertical="center"/>
    </xf>
    <xf numFmtId="42" fontId="30" fillId="0" borderId="5" xfId="1" applyNumberFormat="1" applyFont="1" applyFill="1" applyBorder="1" applyAlignment="1">
      <alignment vertical="center"/>
    </xf>
    <xf numFmtId="42" fontId="30" fillId="0" borderId="0" xfId="1" applyNumberFormat="1" applyFont="1" applyFill="1" applyAlignment="1">
      <alignment vertical="center"/>
    </xf>
    <xf numFmtId="42" fontId="30" fillId="0" borderId="0" xfId="1" applyNumberFormat="1" applyFont="1" applyFill="1" applyBorder="1" applyAlignment="1">
      <alignment vertical="center"/>
    </xf>
    <xf numFmtId="0" fontId="73" fillId="0" borderId="2" xfId="1" applyFont="1" applyFill="1" applyBorder="1" applyAlignment="1">
      <alignment vertical="center"/>
    </xf>
    <xf numFmtId="42" fontId="15" fillId="0" borderId="2" xfId="1" applyNumberFormat="1" applyFont="1" applyFill="1" applyBorder="1" applyAlignment="1">
      <alignment vertical="center"/>
    </xf>
    <xf numFmtId="42" fontId="15" fillId="0" borderId="5" xfId="1" applyNumberFormat="1" applyFont="1" applyFill="1" applyBorder="1" applyAlignment="1">
      <alignment vertical="center"/>
    </xf>
    <xf numFmtId="0" fontId="69" fillId="0" borderId="0" xfId="1" applyFont="1" applyFill="1" applyAlignment="1">
      <alignment vertical="center"/>
    </xf>
    <xf numFmtId="0" fontId="13" fillId="0" borderId="0" xfId="1" applyFont="1" applyFill="1" applyAlignment="1">
      <alignment vertical="center"/>
    </xf>
    <xf numFmtId="0" fontId="15" fillId="0" borderId="0" xfId="1" applyFont="1" applyFill="1" applyAlignment="1">
      <alignment horizontal="right" vertical="center"/>
    </xf>
    <xf numFmtId="0" fontId="15" fillId="0" borderId="5" xfId="1" applyFont="1" applyFill="1" applyBorder="1" applyAlignment="1">
      <alignment horizontal="right" vertical="center"/>
    </xf>
    <xf numFmtId="42" fontId="15" fillId="0" borderId="0" xfId="1" applyNumberFormat="1" applyFont="1" applyFill="1" applyAlignment="1">
      <alignment vertical="center"/>
    </xf>
    <xf numFmtId="42" fontId="15" fillId="0" borderId="0" xfId="1" applyNumberFormat="1" applyFont="1" applyFill="1" applyBorder="1" applyAlignment="1">
      <alignment vertical="center"/>
    </xf>
    <xf numFmtId="0" fontId="65" fillId="0" borderId="2" xfId="1" applyFont="1" applyFill="1" applyBorder="1" applyAlignment="1">
      <alignment vertical="center"/>
    </xf>
    <xf numFmtId="42" fontId="77" fillId="0" borderId="2" xfId="1" applyNumberFormat="1" applyFont="1" applyFill="1" applyBorder="1" applyAlignment="1">
      <alignment vertical="center"/>
    </xf>
    <xf numFmtId="0" fontId="4" fillId="0" borderId="0" xfId="1" applyFont="1" applyFill="1" applyAlignment="1">
      <alignment horizontal="right" vertical="center"/>
    </xf>
    <xf numFmtId="42" fontId="77" fillId="0" borderId="2" xfId="1" applyNumberFormat="1" applyFont="1" applyFill="1" applyBorder="1" applyAlignment="1">
      <alignment horizontal="right" vertical="center"/>
    </xf>
    <xf numFmtId="42" fontId="30" fillId="0" borderId="2" xfId="1" applyNumberFormat="1" applyFont="1" applyFill="1" applyBorder="1" applyAlignment="1">
      <alignment horizontal="right" vertical="center"/>
    </xf>
    <xf numFmtId="42" fontId="30" fillId="0" borderId="5" xfId="1" applyNumberFormat="1" applyFont="1" applyFill="1" applyBorder="1" applyAlignment="1">
      <alignment horizontal="right" vertical="center"/>
    </xf>
    <xf numFmtId="42" fontId="30" fillId="0" borderId="0" xfId="1" applyNumberFormat="1" applyFont="1" applyFill="1" applyBorder="1" applyAlignment="1">
      <alignment horizontal="right" vertical="center"/>
    </xf>
    <xf numFmtId="42" fontId="15" fillId="0" borderId="2" xfId="1" applyNumberFormat="1" applyFont="1" applyFill="1" applyBorder="1" applyAlignment="1">
      <alignment horizontal="right" vertical="center"/>
    </xf>
    <xf numFmtId="42" fontId="15" fillId="0" borderId="0" xfId="1" applyNumberFormat="1" applyFont="1" applyFill="1" applyBorder="1" applyAlignment="1">
      <alignment horizontal="right" vertical="center"/>
    </xf>
    <xf numFmtId="0" fontId="30" fillId="0" borderId="1" xfId="1" applyFont="1" applyFill="1" applyBorder="1" applyAlignment="1">
      <alignment vertical="center"/>
    </xf>
    <xf numFmtId="42" fontId="77" fillId="0" borderId="0" xfId="1" applyNumberFormat="1" applyFont="1" applyFill="1" applyBorder="1" applyAlignment="1">
      <alignment horizontal="right" vertical="center"/>
    </xf>
    <xf numFmtId="42" fontId="13" fillId="0" borderId="0" xfId="1" applyNumberFormat="1" applyFont="1" applyFill="1" applyBorder="1" applyAlignment="1">
      <alignment horizontal="right" vertical="center"/>
    </xf>
    <xf numFmtId="0" fontId="78" fillId="0" borderId="0" xfId="1" applyFont="1" applyFill="1"/>
    <xf numFmtId="164" fontId="30" fillId="0" borderId="0" xfId="66" applyNumberFormat="1" applyFont="1" applyFill="1"/>
    <xf numFmtId="164" fontId="30" fillId="0" borderId="2" xfId="66" applyNumberFormat="1" applyFont="1" applyFill="1" applyBorder="1"/>
    <xf numFmtId="0" fontId="72" fillId="0" borderId="0" xfId="1" applyFont="1" applyFill="1" applyBorder="1" applyAlignment="1">
      <alignment vertical="center"/>
    </xf>
    <xf numFmtId="0" fontId="69" fillId="0" borderId="0" xfId="1" applyFont="1" applyFill="1" applyBorder="1" applyAlignment="1">
      <alignment vertical="center"/>
    </xf>
    <xf numFmtId="0" fontId="15" fillId="0" borderId="0" xfId="1" applyFont="1" applyFill="1" applyAlignment="1">
      <alignment vertical="center"/>
    </xf>
    <xf numFmtId="0" fontId="30" fillId="0" borderId="2" xfId="1" applyFont="1" applyFill="1" applyBorder="1" applyAlignment="1">
      <alignment horizontal="right" vertical="center"/>
    </xf>
    <xf numFmtId="0" fontId="15" fillId="0" borderId="3" xfId="1" applyFont="1" applyFill="1" applyBorder="1" applyAlignment="1">
      <alignment vertical="center"/>
    </xf>
    <xf numFmtId="42" fontId="15" fillId="0" borderId="3" xfId="1" applyNumberFormat="1" applyFont="1" applyFill="1" applyBorder="1" applyAlignment="1">
      <alignment vertical="center"/>
    </xf>
    <xf numFmtId="0" fontId="78" fillId="0" borderId="0" xfId="1" applyFont="1" applyFill="1" applyAlignment="1">
      <alignment vertical="center"/>
    </xf>
    <xf numFmtId="0" fontId="73" fillId="0" borderId="0" xfId="1" applyFont="1" applyFill="1" applyBorder="1" applyAlignment="1">
      <alignment vertical="center"/>
    </xf>
    <xf numFmtId="0" fontId="40" fillId="0" borderId="0" xfId="2" applyNumberFormat="1" applyFont="1" applyFill="1" applyBorder="1" applyAlignment="1">
      <alignment vertical="center" shrinkToFit="1"/>
    </xf>
    <xf numFmtId="0" fontId="5" fillId="0" borderId="0" xfId="1" applyFont="1" applyFill="1"/>
    <xf numFmtId="0" fontId="24" fillId="0" borderId="0" xfId="2" applyFont="1" applyFill="1" applyAlignment="1">
      <alignment vertical="center"/>
    </xf>
    <xf numFmtId="0" fontId="81" fillId="0" borderId="0" xfId="1" applyFont="1" applyFill="1" applyAlignment="1">
      <alignment vertical="center"/>
    </xf>
    <xf numFmtId="0" fontId="70" fillId="0" borderId="0" xfId="1" applyFont="1" applyFill="1" applyAlignment="1">
      <alignment vertical="center"/>
    </xf>
    <xf numFmtId="0" fontId="30" fillId="0" borderId="0" xfId="1" applyFont="1" applyFill="1" applyAlignment="1">
      <alignment horizontal="center" vertical="center"/>
    </xf>
    <xf numFmtId="0" fontId="13" fillId="0" borderId="0" xfId="1" applyFont="1" applyFill="1" applyAlignment="1">
      <alignment horizontal="center" vertical="center"/>
    </xf>
    <xf numFmtId="0" fontId="4" fillId="0" borderId="0" xfId="1" applyFont="1" applyFill="1" applyAlignment="1">
      <alignment vertical="center"/>
    </xf>
    <xf numFmtId="164" fontId="6" fillId="0" borderId="5" xfId="2" applyNumberFormat="1" applyFill="1" applyBorder="1"/>
    <xf numFmtId="164" fontId="4" fillId="0" borderId="0" xfId="1" applyNumberFormat="1" applyFont="1" applyFill="1" applyAlignment="1">
      <alignment vertical="center"/>
    </xf>
    <xf numFmtId="164" fontId="14" fillId="0" borderId="0" xfId="1" applyNumberFormat="1" applyFont="1" applyFill="1" applyAlignment="1">
      <alignment vertical="center"/>
    </xf>
    <xf numFmtId="164" fontId="13" fillId="0" borderId="0" xfId="1" applyNumberFormat="1" applyFont="1" applyFill="1" applyAlignment="1">
      <alignment vertical="center"/>
    </xf>
    <xf numFmtId="0" fontId="4" fillId="0" borderId="2" xfId="1" applyFont="1" applyFill="1" applyBorder="1" applyAlignment="1">
      <alignment vertical="center"/>
    </xf>
    <xf numFmtId="0" fontId="4" fillId="0" borderId="2" xfId="1" applyFont="1" applyFill="1" applyBorder="1" applyAlignment="1">
      <alignment horizontal="right" vertical="center"/>
    </xf>
    <xf numFmtId="164" fontId="30" fillId="0" borderId="0" xfId="66" applyNumberFormat="1" applyFont="1" applyFill="1" applyAlignment="1">
      <alignment vertical="center"/>
    </xf>
    <xf numFmtId="164" fontId="6" fillId="0" borderId="0" xfId="2" applyNumberFormat="1" applyFill="1"/>
    <xf numFmtId="164" fontId="30" fillId="0" borderId="0" xfId="1" applyNumberFormat="1" applyFont="1" applyFill="1" applyAlignment="1">
      <alignment vertical="center"/>
    </xf>
    <xf numFmtId="165" fontId="82" fillId="0" borderId="0" xfId="3" applyNumberFormat="1" applyFont="1" applyFill="1"/>
    <xf numFmtId="165" fontId="51" fillId="0" borderId="0" xfId="29" applyNumberFormat="1" applyFont="1" applyFill="1" applyAlignment="1">
      <alignment vertical="center"/>
    </xf>
    <xf numFmtId="165" fontId="83" fillId="0" borderId="0" xfId="29" applyNumberFormat="1" applyFont="1" applyFill="1" applyAlignment="1">
      <alignment vertical="center"/>
    </xf>
    <xf numFmtId="164" fontId="51" fillId="0" borderId="0" xfId="1" applyNumberFormat="1" applyFont="1" applyFill="1" applyAlignment="1">
      <alignment vertical="center"/>
    </xf>
    <xf numFmtId="164" fontId="6" fillId="0" borderId="8" xfId="2" applyNumberFormat="1" applyFill="1" applyBorder="1"/>
    <xf numFmtId="0" fontId="30" fillId="0" borderId="9" xfId="1" applyFont="1" applyFill="1" applyBorder="1" applyAlignment="1">
      <alignment vertical="center"/>
    </xf>
    <xf numFmtId="0" fontId="69" fillId="0" borderId="0" xfId="1" applyFont="1" applyFill="1" applyAlignment="1">
      <alignment horizontal="left" vertical="center"/>
    </xf>
    <xf numFmtId="0" fontId="4" fillId="0" borderId="3" xfId="1" applyFont="1" applyFill="1" applyBorder="1" applyAlignment="1">
      <alignment vertical="center"/>
    </xf>
    <xf numFmtId="0" fontId="85" fillId="0" borderId="3" xfId="1" applyFont="1" applyFill="1" applyBorder="1" applyAlignment="1">
      <alignment horizontal="right" vertical="center"/>
    </xf>
    <xf numFmtId="0" fontId="13" fillId="0" borderId="0" xfId="1" applyFont="1" applyFill="1" applyAlignment="1">
      <alignment horizontal="right" vertical="center"/>
    </xf>
    <xf numFmtId="0" fontId="13" fillId="0" borderId="2" xfId="1" applyFont="1" applyFill="1" applyBorder="1" applyAlignment="1">
      <alignment vertical="center"/>
    </xf>
    <xf numFmtId="0" fontId="86" fillId="0" borderId="0" xfId="1" applyFont="1" applyFill="1" applyAlignment="1">
      <alignment vertical="center"/>
    </xf>
    <xf numFmtId="9" fontId="4" fillId="0" borderId="0" xfId="29" applyFont="1" applyFill="1" applyAlignment="1">
      <alignment vertical="center"/>
    </xf>
    <xf numFmtId="0" fontId="4" fillId="0" borderId="1" xfId="1" applyFont="1" applyFill="1" applyBorder="1" applyAlignment="1">
      <alignment vertical="center"/>
    </xf>
    <xf numFmtId="0" fontId="30" fillId="0" borderId="0" xfId="1" applyFont="1" applyFill="1" applyBorder="1" applyAlignment="1">
      <alignment horizontal="right" vertical="center"/>
    </xf>
    <xf numFmtId="0" fontId="4" fillId="0" borderId="0" xfId="1" applyFont="1" applyFill="1" applyBorder="1" applyAlignment="1">
      <alignment horizontal="right" vertical="center"/>
    </xf>
    <xf numFmtId="0" fontId="86" fillId="0" borderId="0" xfId="1" applyFont="1" applyFill="1" applyBorder="1" applyAlignment="1">
      <alignment vertical="center"/>
    </xf>
    <xf numFmtId="0" fontId="87" fillId="0" borderId="0" xfId="1" applyFont="1" applyFill="1" applyAlignment="1">
      <alignment vertical="center"/>
    </xf>
    <xf numFmtId="0" fontId="5" fillId="0" borderId="0" xfId="1" applyFont="1" applyFill="1" applyAlignment="1">
      <alignment vertical="center"/>
    </xf>
    <xf numFmtId="0" fontId="89" fillId="0" borderId="0" xfId="1" applyFont="1" applyFill="1" applyAlignment="1">
      <alignment horizontal="center"/>
    </xf>
    <xf numFmtId="0" fontId="5" fillId="0" borderId="0" xfId="1" applyFont="1" applyFill="1" applyAlignment="1"/>
    <xf numFmtId="0" fontId="5" fillId="0" borderId="0" xfId="1" applyFont="1" applyFill="1" applyBorder="1"/>
    <xf numFmtId="0" fontId="90" fillId="0" borderId="0" xfId="1" applyFont="1" applyFill="1" applyBorder="1" applyAlignment="1">
      <alignment horizontal="right"/>
    </xf>
    <xf numFmtId="0" fontId="90" fillId="0" borderId="0" xfId="1" applyFont="1" applyFill="1" applyBorder="1"/>
    <xf numFmtId="0" fontId="90" fillId="0" borderId="0" xfId="1" applyFont="1" applyFill="1" applyBorder="1" applyAlignment="1">
      <alignment horizontal="left"/>
    </xf>
    <xf numFmtId="0" fontId="5" fillId="0" borderId="0" xfId="1" applyFont="1" applyFill="1" applyBorder="1" applyAlignment="1">
      <alignment horizontal="right"/>
    </xf>
    <xf numFmtId="0" fontId="30" fillId="0" borderId="0" xfId="1" applyFont="1" applyFill="1" applyBorder="1" applyAlignment="1">
      <alignment horizontal="left"/>
    </xf>
    <xf numFmtId="42" fontId="78" fillId="0" borderId="0" xfId="1" applyNumberFormat="1" applyFont="1" applyFill="1" applyBorder="1" applyAlignment="1">
      <alignment horizontal="right"/>
    </xf>
    <xf numFmtId="0" fontId="30" fillId="0" borderId="3" xfId="1" applyFont="1" applyFill="1" applyBorder="1" applyAlignment="1">
      <alignment horizontal="right"/>
    </xf>
    <xf numFmtId="0" fontId="30" fillId="0" borderId="3" xfId="1" applyFont="1" applyFill="1" applyBorder="1" applyAlignment="1">
      <alignment horizontal="left"/>
    </xf>
    <xf numFmtId="42" fontId="30" fillId="0" borderId="3" xfId="1" applyNumberFormat="1" applyFont="1" applyFill="1" applyBorder="1"/>
    <xf numFmtId="0" fontId="91" fillId="0" borderId="0" xfId="1" applyFont="1" applyFill="1" applyAlignment="1">
      <alignment vertical="center" wrapText="1"/>
    </xf>
    <xf numFmtId="42" fontId="78" fillId="0" borderId="0" xfId="1" applyNumberFormat="1" applyFont="1" applyFill="1" applyBorder="1" applyAlignment="1">
      <alignment horizontal="right" vertical="center"/>
    </xf>
    <xf numFmtId="0" fontId="15" fillId="0" borderId="3" xfId="1" applyFont="1" applyFill="1" applyBorder="1" applyAlignment="1">
      <alignment horizontal="right" vertical="center"/>
    </xf>
    <xf numFmtId="0" fontId="30" fillId="0" borderId="3" xfId="1" applyFont="1" applyFill="1" applyBorder="1" applyAlignment="1">
      <alignment vertical="center"/>
    </xf>
    <xf numFmtId="0" fontId="30" fillId="0" borderId="3" xfId="1" applyFont="1" applyFill="1" applyBorder="1" applyAlignment="1">
      <alignment horizontal="right" vertical="center"/>
    </xf>
    <xf numFmtId="0" fontId="30" fillId="0" borderId="3" xfId="1" applyFont="1" applyFill="1" applyBorder="1" applyAlignment="1">
      <alignment horizontal="left" vertical="center"/>
    </xf>
    <xf numFmtId="0" fontId="15" fillId="0" borderId="0" xfId="1" applyFont="1" applyFill="1" applyBorder="1" applyAlignment="1">
      <alignment horizontal="right" vertical="center"/>
    </xf>
    <xf numFmtId="0" fontId="30" fillId="0" borderId="0" xfId="1" applyFont="1" applyFill="1" applyBorder="1" applyAlignment="1">
      <alignment horizontal="left" vertical="center"/>
    </xf>
    <xf numFmtId="0" fontId="73" fillId="0" borderId="0" xfId="1" applyFont="1" applyFill="1" applyAlignment="1">
      <alignment horizontal="right"/>
    </xf>
    <xf numFmtId="42" fontId="15" fillId="0" borderId="2" xfId="1" applyNumberFormat="1" applyFont="1" applyFill="1" applyBorder="1"/>
    <xf numFmtId="0" fontId="78" fillId="0" borderId="0" xfId="1" applyFont="1" applyFill="1" applyAlignment="1">
      <alignment horizontal="right"/>
    </xf>
    <xf numFmtId="42" fontId="30" fillId="0" borderId="0" xfId="1" applyNumberFormat="1" applyFont="1" applyFill="1" applyBorder="1"/>
    <xf numFmtId="0" fontId="15" fillId="0" borderId="0" xfId="1" applyFont="1" applyFill="1" applyAlignment="1">
      <alignment horizontal="left"/>
    </xf>
    <xf numFmtId="0" fontId="30" fillId="0" borderId="0" xfId="1" applyFont="1" applyFill="1" applyAlignment="1">
      <alignment horizontal="left"/>
    </xf>
    <xf numFmtId="0" fontId="30" fillId="0" borderId="0" xfId="1" applyFont="1" applyFill="1" applyAlignment="1">
      <alignment horizontal="center"/>
    </xf>
    <xf numFmtId="0" fontId="15" fillId="0" borderId="3" xfId="1" applyFont="1" applyFill="1" applyBorder="1"/>
    <xf numFmtId="0" fontId="30" fillId="0" borderId="0" xfId="1" applyFont="1" applyFill="1" applyAlignment="1">
      <alignment horizontal="left" wrapText="1"/>
    </xf>
    <xf numFmtId="0" fontId="13" fillId="0" borderId="0" xfId="1" applyFont="1" applyFill="1" applyAlignment="1"/>
    <xf numFmtId="0" fontId="30" fillId="0" borderId="0" xfId="1" applyFont="1" applyFill="1" applyAlignment="1"/>
    <xf numFmtId="0" fontId="13" fillId="0" borderId="0" xfId="1" applyFont="1" applyFill="1" applyAlignment="1">
      <alignment horizontal="left"/>
    </xf>
    <xf numFmtId="0" fontId="13" fillId="0" borderId="0" xfId="1" applyFont="1" applyFill="1" applyBorder="1" applyAlignment="1"/>
    <xf numFmtId="0" fontId="86" fillId="0" borderId="0" xfId="1" applyFont="1" applyFill="1"/>
    <xf numFmtId="0" fontId="86" fillId="0" borderId="0" xfId="1" applyFont="1" applyFill="1" applyAlignment="1">
      <alignment horizontal="left"/>
    </xf>
    <xf numFmtId="0" fontId="78" fillId="0" borderId="0" xfId="1" applyFont="1" applyFill="1" applyAlignment="1">
      <alignment horizontal="center"/>
    </xf>
    <xf numFmtId="0" fontId="86" fillId="0" borderId="0" xfId="1" applyFont="1" applyFill="1" applyBorder="1" applyAlignment="1">
      <alignment horizontal="left"/>
    </xf>
    <xf numFmtId="0" fontId="84" fillId="0" borderId="0" xfId="1" applyFont="1" applyFill="1" applyBorder="1" applyAlignment="1">
      <alignment horizontal="center"/>
    </xf>
    <xf numFmtId="0" fontId="84" fillId="0" borderId="0" xfId="1" applyFont="1" applyFill="1" applyBorder="1" applyAlignment="1">
      <alignment horizontal="center" wrapText="1"/>
    </xf>
    <xf numFmtId="0" fontId="15" fillId="0" borderId="0" xfId="1" applyFont="1" applyFill="1" applyBorder="1" applyAlignment="1"/>
    <xf numFmtId="42" fontId="30" fillId="0" borderId="3" xfId="1" applyNumberFormat="1" applyFont="1" applyFill="1" applyBorder="1" applyAlignment="1">
      <alignment horizontal="center" vertical="center"/>
    </xf>
    <xf numFmtId="42" fontId="30" fillId="0" borderId="5" xfId="1" applyNumberFormat="1" applyFont="1" applyFill="1" applyBorder="1" applyAlignment="1">
      <alignment horizontal="center"/>
    </xf>
    <xf numFmtId="42" fontId="30" fillId="0" borderId="5" xfId="1" applyNumberFormat="1" applyFont="1" applyFill="1" applyBorder="1" applyAlignment="1"/>
    <xf numFmtId="0" fontId="15" fillId="0" borderId="2" xfId="1" applyFont="1" applyFill="1" applyBorder="1" applyAlignment="1"/>
    <xf numFmtId="0" fontId="30" fillId="0" borderId="2" xfId="1" applyFont="1" applyFill="1" applyBorder="1" applyAlignment="1">
      <alignment horizontal="center"/>
    </xf>
    <xf numFmtId="42" fontId="30" fillId="0" borderId="2" xfId="1" applyNumberFormat="1" applyFont="1" applyFill="1" applyBorder="1" applyAlignment="1">
      <alignment horizontal="center" vertical="center"/>
    </xf>
    <xf numFmtId="0" fontId="15" fillId="0" borderId="0" xfId="1" applyFont="1" applyFill="1" applyAlignment="1">
      <alignment horizontal="center"/>
    </xf>
    <xf numFmtId="0" fontId="30" fillId="0" borderId="0" xfId="1" applyFont="1" applyFill="1" applyBorder="1" applyAlignment="1"/>
    <xf numFmtId="0" fontId="30" fillId="0" borderId="1" xfId="1" applyFont="1" applyFill="1" applyBorder="1"/>
    <xf numFmtId="0" fontId="78" fillId="0" borderId="0" xfId="1" applyFont="1" applyFill="1" applyAlignment="1">
      <alignment horizontal="left" vertical="center"/>
    </xf>
    <xf numFmtId="0" fontId="78" fillId="0" borderId="0" xfId="1" applyFont="1" applyFill="1" applyAlignment="1">
      <alignment horizontal="center" vertical="center"/>
    </xf>
    <xf numFmtId="0" fontId="78" fillId="0" borderId="0" xfId="1" applyFont="1" applyFill="1" applyAlignment="1">
      <alignment horizontal="right" vertical="center"/>
    </xf>
    <xf numFmtId="0" fontId="30" fillId="0" borderId="2" xfId="1" applyFont="1" applyFill="1" applyBorder="1" applyAlignment="1">
      <alignment horizontal="center" vertical="center"/>
    </xf>
    <xf numFmtId="0" fontId="30" fillId="0" borderId="0" xfId="1" applyFont="1" applyFill="1" applyBorder="1" applyAlignment="1">
      <alignment horizontal="center" vertical="center"/>
    </xf>
    <xf numFmtId="0" fontId="30" fillId="0" borderId="0" xfId="1" applyFont="1" applyFill="1" applyBorder="1" applyAlignment="1">
      <alignment horizontal="center"/>
    </xf>
    <xf numFmtId="42" fontId="30" fillId="0" borderId="0" xfId="1" applyNumberFormat="1" applyFont="1" applyFill="1" applyBorder="1" applyAlignment="1"/>
    <xf numFmtId="0" fontId="91" fillId="0" borderId="0" xfId="1" applyFont="1" applyFill="1"/>
    <xf numFmtId="0" fontId="70" fillId="0" borderId="0" xfId="1" applyFont="1" applyFill="1" applyAlignment="1">
      <alignment horizontal="left" vertical="center"/>
    </xf>
    <xf numFmtId="0" fontId="84" fillId="0" borderId="0" xfId="1" applyFont="1" applyFill="1" applyAlignment="1">
      <alignment horizontal="center" vertical="center"/>
    </xf>
    <xf numFmtId="0" fontId="84" fillId="0" borderId="0" xfId="1" applyFont="1" applyFill="1" applyBorder="1" applyAlignment="1">
      <alignment horizontal="center" vertical="center" wrapText="1"/>
    </xf>
    <xf numFmtId="0" fontId="84" fillId="0" borderId="0" xfId="1" applyFont="1" applyFill="1" applyAlignment="1">
      <alignment horizontal="center" vertical="center" wrapText="1"/>
    </xf>
    <xf numFmtId="42" fontId="30" fillId="0" borderId="0" xfId="1" applyNumberFormat="1" applyFont="1" applyFill="1" applyAlignment="1">
      <alignment horizontal="center" vertical="center"/>
    </xf>
    <xf numFmtId="42" fontId="30" fillId="0" borderId="5" xfId="1" applyNumberFormat="1" applyFont="1" applyFill="1" applyBorder="1" applyAlignment="1">
      <alignment horizontal="center" vertical="center"/>
    </xf>
    <xf numFmtId="42" fontId="30" fillId="0" borderId="0" xfId="1" applyNumberFormat="1" applyFont="1" applyFill="1" applyBorder="1" applyAlignment="1">
      <alignment horizontal="center" vertical="center"/>
    </xf>
    <xf numFmtId="0" fontId="78" fillId="0" borderId="0" xfId="1" applyFont="1" applyFill="1" applyBorder="1" applyAlignment="1">
      <alignment horizontal="left" vertical="center"/>
    </xf>
    <xf numFmtId="0" fontId="30" fillId="0" borderId="2" xfId="1" applyFont="1" applyFill="1" applyBorder="1" applyAlignment="1">
      <alignment horizontal="left" vertical="center"/>
    </xf>
    <xf numFmtId="0" fontId="30" fillId="0" borderId="0" xfId="1" applyFont="1" applyFill="1" applyAlignment="1">
      <alignment horizontal="left" vertical="center"/>
    </xf>
    <xf numFmtId="41" fontId="30" fillId="0" borderId="0" xfId="1" applyNumberFormat="1" applyFont="1" applyFill="1" applyAlignment="1">
      <alignment horizontal="center" vertical="center"/>
    </xf>
    <xf numFmtId="0" fontId="15" fillId="0" borderId="0" xfId="1" applyFont="1" applyFill="1" applyAlignment="1">
      <alignment horizontal="left" vertical="center"/>
    </xf>
    <xf numFmtId="0" fontId="15" fillId="0" borderId="0" xfId="1" applyFont="1" applyFill="1" applyAlignment="1">
      <alignment horizontal="center" vertical="center"/>
    </xf>
    <xf numFmtId="0" fontId="15" fillId="0" borderId="0" xfId="1" applyFont="1" applyFill="1" applyBorder="1" applyAlignment="1">
      <alignment horizontal="left" vertical="center"/>
    </xf>
    <xf numFmtId="0" fontId="15" fillId="0" borderId="0" xfId="1" applyFont="1" applyFill="1" applyBorder="1" applyAlignment="1">
      <alignment horizontal="center" vertical="center"/>
    </xf>
    <xf numFmtId="0" fontId="15" fillId="0" borderId="2" xfId="1" applyFont="1" applyFill="1" applyBorder="1" applyAlignment="1">
      <alignment horizontal="left" vertical="center"/>
    </xf>
    <xf numFmtId="0" fontId="15" fillId="0" borderId="2" xfId="1" applyFont="1" applyFill="1" applyBorder="1" applyAlignment="1">
      <alignment horizontal="center" vertical="center"/>
    </xf>
    <xf numFmtId="0" fontId="15" fillId="0" borderId="0" xfId="1" applyFont="1" applyFill="1" applyBorder="1" applyAlignment="1">
      <alignment horizontal="right"/>
    </xf>
    <xf numFmtId="0" fontId="15" fillId="0" borderId="0" xfId="1" applyFont="1" applyFill="1" applyBorder="1" applyAlignment="1">
      <alignment horizontal="center"/>
    </xf>
    <xf numFmtId="0" fontId="15" fillId="0" borderId="0" xfId="1" applyFont="1" applyFill="1" applyAlignment="1"/>
    <xf numFmtId="0" fontId="30" fillId="0" borderId="0" xfId="1" applyFont="1" applyFill="1" applyBorder="1" applyAlignment="1">
      <alignment vertical="center" wrapText="1"/>
    </xf>
    <xf numFmtId="0" fontId="91" fillId="0" borderId="0" xfId="1" applyFont="1" applyFill="1" applyBorder="1"/>
    <xf numFmtId="0" fontId="96" fillId="0" borderId="0" xfId="1" applyFont="1" applyFill="1" applyAlignment="1">
      <alignment vertical="center"/>
    </xf>
    <xf numFmtId="9" fontId="34" fillId="0" borderId="4" xfId="30" applyFont="1" applyFill="1" applyBorder="1" applyAlignment="1">
      <alignment horizontal="center" vertical="center"/>
    </xf>
    <xf numFmtId="0" fontId="49" fillId="0" borderId="0" xfId="2" applyFont="1" applyFill="1" applyAlignment="1"/>
    <xf numFmtId="0" fontId="97" fillId="0" borderId="0" xfId="1" applyFont="1" applyFill="1" applyAlignment="1">
      <alignment vertical="center"/>
    </xf>
    <xf numFmtId="0" fontId="98" fillId="0" borderId="0" xfId="2" applyFont="1" applyFill="1" applyAlignment="1">
      <alignment vertical="top"/>
    </xf>
    <xf numFmtId="0" fontId="89" fillId="0" borderId="0" xfId="1" applyFont="1" applyFill="1" applyAlignment="1"/>
    <xf numFmtId="0" fontId="89" fillId="0" borderId="0" xfId="1" applyFont="1" applyFill="1" applyBorder="1" applyAlignment="1">
      <alignment horizontal="center"/>
    </xf>
    <xf numFmtId="0" fontId="78" fillId="0" borderId="0" xfId="1" applyFont="1" applyFill="1" applyAlignment="1">
      <alignment horizontal="left"/>
    </xf>
    <xf numFmtId="0" fontId="99" fillId="0" borderId="0" xfId="1" applyFont="1" applyFill="1" applyAlignment="1">
      <alignment horizontal="center" vertical="center"/>
    </xf>
    <xf numFmtId="42" fontId="78" fillId="0" borderId="0" xfId="1" applyNumberFormat="1" applyFont="1" applyFill="1" applyBorder="1" applyAlignment="1">
      <alignment horizontal="center"/>
    </xf>
    <xf numFmtId="0" fontId="78" fillId="0" borderId="0" xfId="1" applyFont="1" applyFill="1" applyBorder="1" applyAlignment="1">
      <alignment horizontal="left"/>
    </xf>
    <xf numFmtId="0" fontId="5" fillId="0" borderId="0" xfId="1" applyFont="1" applyFill="1" applyBorder="1" applyAlignment="1"/>
    <xf numFmtId="164" fontId="5" fillId="0" borderId="5" xfId="1" applyNumberFormat="1" applyFont="1" applyFill="1" applyBorder="1"/>
    <xf numFmtId="0" fontId="5" fillId="0" borderId="0" xfId="1" applyFill="1"/>
    <xf numFmtId="0" fontId="31" fillId="0" borderId="0" xfId="1" applyFont="1" applyFill="1" applyBorder="1" applyAlignment="1">
      <alignment horizontal="right"/>
    </xf>
    <xf numFmtId="164" fontId="5" fillId="0" borderId="0" xfId="1" applyNumberFormat="1" applyFont="1" applyFill="1"/>
    <xf numFmtId="0" fontId="78" fillId="0" borderId="0" xfId="1" applyFont="1" applyFill="1" applyBorder="1" applyAlignment="1">
      <alignment horizontal="center"/>
    </xf>
    <xf numFmtId="0" fontId="15" fillId="0" borderId="0" xfId="1" applyFont="1" applyFill="1" applyBorder="1" applyAlignment="1">
      <alignment horizontal="left"/>
    </xf>
    <xf numFmtId="164" fontId="5" fillId="0" borderId="0" xfId="1" applyNumberFormat="1" applyFont="1" applyFill="1" applyBorder="1"/>
    <xf numFmtId="42" fontId="78" fillId="0" borderId="0" xfId="1" applyNumberFormat="1" applyFont="1" applyFill="1" applyBorder="1" applyAlignment="1"/>
    <xf numFmtId="0" fontId="78" fillId="0" borderId="0" xfId="1" applyFont="1" applyFill="1" applyBorder="1"/>
    <xf numFmtId="0" fontId="101" fillId="0" borderId="0" xfId="1" applyFont="1" applyFill="1" applyAlignment="1">
      <alignment vertical="center" wrapText="1"/>
    </xf>
    <xf numFmtId="0" fontId="103" fillId="0" borderId="0" xfId="2" applyFont="1" applyFill="1" applyAlignment="1"/>
    <xf numFmtId="42" fontId="30" fillId="0" borderId="3" xfId="1" applyNumberFormat="1" applyFont="1" applyFill="1" applyBorder="1" applyAlignment="1">
      <alignment vertical="center"/>
    </xf>
    <xf numFmtId="0" fontId="77" fillId="0" borderId="0" xfId="1" applyFont="1" applyFill="1"/>
    <xf numFmtId="0" fontId="80" fillId="0" borderId="0" xfId="1" applyFont="1" applyFill="1" applyAlignment="1"/>
    <xf numFmtId="171" fontId="4" fillId="0" borderId="0" xfId="1" applyNumberFormat="1" applyFont="1" applyFill="1" applyBorder="1" applyAlignment="1">
      <alignment vertical="center"/>
    </xf>
    <xf numFmtId="42" fontId="13" fillId="0" borderId="0" xfId="1" applyNumberFormat="1" applyFont="1" applyFill="1" applyBorder="1" applyAlignment="1">
      <alignment vertical="center"/>
    </xf>
    <xf numFmtId="42" fontId="51" fillId="0" borderId="0" xfId="1" applyNumberFormat="1" applyFont="1" applyFill="1" applyBorder="1" applyAlignment="1">
      <alignment vertical="center"/>
    </xf>
    <xf numFmtId="42" fontId="4" fillId="0" borderId="0" xfId="1" applyNumberFormat="1" applyFont="1" applyFill="1" applyBorder="1" applyAlignment="1">
      <alignment horizontal="right" vertical="center"/>
    </xf>
    <xf numFmtId="0" fontId="87" fillId="0" borderId="0" xfId="1" applyFont="1" applyFill="1" applyBorder="1" applyAlignment="1">
      <alignment vertical="center"/>
    </xf>
    <xf numFmtId="0" fontId="5" fillId="0" borderId="0" xfId="1" applyFont="1" applyFill="1" applyBorder="1" applyAlignment="1">
      <alignment vertical="center"/>
    </xf>
    <xf numFmtId="0" fontId="49" fillId="0" borderId="0" xfId="1" applyFont="1" applyFill="1" applyBorder="1" applyAlignment="1">
      <alignment horizontal="center"/>
    </xf>
    <xf numFmtId="42" fontId="30" fillId="0" borderId="0" xfId="10" applyNumberFormat="1" applyFont="1" applyFill="1" applyBorder="1" applyAlignment="1">
      <alignment horizontal="right"/>
    </xf>
    <xf numFmtId="171" fontId="30" fillId="0" borderId="0" xfId="1" applyNumberFormat="1" applyFont="1" applyFill="1" applyBorder="1"/>
    <xf numFmtId="0" fontId="30" fillId="0" borderId="0" xfId="1" applyFont="1" applyFill="1" applyBorder="1" applyAlignment="1">
      <alignment horizontal="center" vertical="center" wrapText="1"/>
    </xf>
    <xf numFmtId="0" fontId="75" fillId="0" borderId="0" xfId="1" applyFont="1" applyFill="1" applyBorder="1" applyAlignment="1">
      <alignment horizontal="center" vertical="center" wrapText="1"/>
    </xf>
    <xf numFmtId="42" fontId="77" fillId="0" borderId="0" xfId="1" applyNumberFormat="1" applyFont="1" applyFill="1" applyBorder="1" applyAlignment="1">
      <alignment vertical="center"/>
    </xf>
    <xf numFmtId="42" fontId="30" fillId="0" borderId="0" xfId="1" applyNumberFormat="1" applyFont="1" applyFill="1" applyBorder="1" applyAlignment="1">
      <alignment horizontal="left" vertical="center"/>
    </xf>
    <xf numFmtId="164" fontId="30" fillId="0" borderId="0" xfId="66" applyNumberFormat="1" applyFont="1" applyFill="1" applyBorder="1"/>
    <xf numFmtId="0" fontId="30" fillId="0" borderId="0" xfId="1" applyFont="1" applyFill="1" applyAlignment="1">
      <alignment horizontal="center"/>
    </xf>
    <xf numFmtId="0" fontId="30" fillId="0" borderId="0" xfId="1" applyFont="1" applyFill="1" applyBorder="1" applyAlignment="1">
      <alignment horizontal="center"/>
    </xf>
    <xf numFmtId="9" fontId="14" fillId="0" borderId="0" xfId="2" applyNumberFormat="1" applyFont="1" applyFill="1"/>
    <xf numFmtId="0" fontId="40" fillId="0" borderId="0" xfId="2" applyNumberFormat="1" applyFont="1" applyFill="1" applyBorder="1" applyAlignment="1">
      <alignment horizontal="right" vertical="center" shrinkToFit="1"/>
    </xf>
    <xf numFmtId="0" fontId="24" fillId="0" borderId="0" xfId="2" applyFont="1" applyFill="1" applyAlignment="1">
      <alignment horizontal="right" vertical="center"/>
    </xf>
    <xf numFmtId="0" fontId="21" fillId="0" borderId="0" xfId="2" applyFont="1" applyFill="1" applyAlignment="1">
      <alignment horizontal="right" vertical="center"/>
    </xf>
    <xf numFmtId="0" fontId="74" fillId="0" borderId="0" xfId="2" applyFont="1" applyFill="1" applyBorder="1" applyAlignment="1">
      <alignment horizontal="center" vertical="center" wrapText="1" readingOrder="1"/>
    </xf>
    <xf numFmtId="0" fontId="13" fillId="0" borderId="0" xfId="1" applyFont="1" applyFill="1" applyAlignment="1">
      <alignment horizontal="left" wrapText="1"/>
    </xf>
    <xf numFmtId="0" fontId="17" fillId="0" borderId="0" xfId="1" applyFont="1" applyFill="1" applyAlignment="1">
      <alignment horizontal="center" vertical="center" wrapText="1"/>
    </xf>
    <xf numFmtId="0" fontId="30" fillId="0" borderId="0" xfId="1" applyFont="1" applyFill="1" applyAlignment="1">
      <alignment horizontal="center" vertical="center"/>
    </xf>
    <xf numFmtId="9" fontId="102" fillId="0" borderId="0" xfId="30" applyFont="1" applyFill="1" applyBorder="1" applyAlignment="1">
      <alignment horizontal="center" vertical="center"/>
    </xf>
    <xf numFmtId="0" fontId="103" fillId="0" borderId="0" xfId="2" applyFont="1" applyFill="1" applyBorder="1" applyAlignment="1"/>
    <xf numFmtId="0" fontId="107" fillId="0" borderId="0" xfId="2" applyFont="1" applyFill="1"/>
    <xf numFmtId="42" fontId="108" fillId="0" borderId="0" xfId="2" applyNumberFormat="1" applyFont="1" applyFill="1" applyBorder="1" applyAlignment="1">
      <alignment horizontal="center"/>
    </xf>
    <xf numFmtId="164" fontId="109" fillId="0" borderId="0" xfId="2" applyNumberFormat="1" applyFont="1" applyFill="1" applyBorder="1" applyAlignment="1">
      <alignment horizontal="center"/>
    </xf>
    <xf numFmtId="0" fontId="109" fillId="0" borderId="0" xfId="2" applyFont="1" applyFill="1" applyBorder="1"/>
    <xf numFmtId="0" fontId="110" fillId="0" borderId="0" xfId="2" applyFont="1" applyFill="1" applyAlignment="1">
      <alignment horizontal="center"/>
    </xf>
    <xf numFmtId="0" fontId="109" fillId="0" borderId="0" xfId="2" applyFont="1" applyFill="1" applyBorder="1" applyAlignment="1">
      <alignment horizontal="center"/>
    </xf>
    <xf numFmtId="164" fontId="6" fillId="0" borderId="0" xfId="2" applyNumberFormat="1" applyFill="1" applyBorder="1"/>
    <xf numFmtId="165" fontId="82" fillId="0" borderId="0" xfId="3" applyNumberFormat="1" applyFont="1" applyFill="1" applyBorder="1"/>
    <xf numFmtId="164" fontId="4" fillId="0" borderId="0" xfId="66" applyNumberFormat="1" applyFont="1" applyFill="1" applyBorder="1" applyAlignment="1">
      <alignment vertical="center"/>
    </xf>
    <xf numFmtId="0" fontId="111" fillId="0" borderId="0" xfId="1" applyFont="1" applyFill="1" applyBorder="1" applyAlignment="1">
      <alignment horizontal="center"/>
    </xf>
    <xf numFmtId="0" fontId="111" fillId="0" borderId="0" xfId="1" applyFont="1" applyFill="1" applyAlignment="1">
      <alignment horizontal="center"/>
    </xf>
    <xf numFmtId="0" fontId="111" fillId="0" borderId="0" xfId="1" applyFont="1" applyFill="1" applyAlignment="1">
      <alignment horizontal="center" vertical="center"/>
    </xf>
    <xf numFmtId="0" fontId="112" fillId="0" borderId="0" xfId="2" applyFont="1" applyFill="1" applyBorder="1" applyAlignment="1">
      <alignment horizontal="right"/>
    </xf>
    <xf numFmtId="0" fontId="108" fillId="0" borderId="0" xfId="2" applyFont="1" applyFill="1" applyAlignment="1">
      <alignment horizontal="center"/>
    </xf>
    <xf numFmtId="164" fontId="30" fillId="0" borderId="3" xfId="66" applyNumberFormat="1" applyFont="1" applyFill="1" applyBorder="1" applyAlignment="1">
      <alignment vertical="center"/>
    </xf>
    <xf numFmtId="164" fontId="30" fillId="0" borderId="2" xfId="66" applyNumberFormat="1" applyFont="1" applyFill="1" applyBorder="1" applyAlignment="1">
      <alignment vertical="center"/>
    </xf>
    <xf numFmtId="42" fontId="15" fillId="0" borderId="0" xfId="6" applyNumberFormat="1" applyFont="1" applyFill="1" applyBorder="1" applyAlignment="1">
      <alignment horizontal="center" vertical="center"/>
    </xf>
    <xf numFmtId="42" fontId="77" fillId="0" borderId="2" xfId="6" applyNumberFormat="1" applyFont="1" applyFill="1" applyBorder="1" applyAlignment="1">
      <alignment horizontal="center" vertical="center"/>
    </xf>
    <xf numFmtId="42" fontId="15" fillId="0" borderId="0" xfId="2" applyNumberFormat="1" applyFont="1" applyFill="1" applyBorder="1" applyAlignment="1">
      <alignment vertical="center"/>
    </xf>
    <xf numFmtId="42" fontId="15" fillId="0" borderId="0" xfId="2" applyNumberFormat="1" applyFont="1" applyFill="1" applyBorder="1" applyAlignment="1">
      <alignment horizontal="center" vertical="center"/>
    </xf>
    <xf numFmtId="42" fontId="15" fillId="0" borderId="3" xfId="2" applyNumberFormat="1" applyFont="1" applyFill="1" applyBorder="1" applyAlignment="1">
      <alignment horizontal="right" vertical="center"/>
    </xf>
    <xf numFmtId="42" fontId="15" fillId="0" borderId="2" xfId="6" applyNumberFormat="1" applyFont="1" applyFill="1" applyBorder="1" applyAlignment="1">
      <alignment horizontal="center" vertical="center"/>
    </xf>
    <xf numFmtId="42" fontId="15" fillId="0" borderId="3" xfId="6" applyNumberFormat="1" applyFont="1" applyFill="1" applyBorder="1" applyAlignment="1">
      <alignment horizontal="center" vertical="center"/>
    </xf>
    <xf numFmtId="0" fontId="86" fillId="0" borderId="0" xfId="2" applyFont="1" applyFill="1" applyBorder="1" applyAlignment="1">
      <alignment horizontal="right" vertical="center"/>
    </xf>
    <xf numFmtId="169" fontId="15" fillId="0" borderId="0" xfId="4" applyNumberFormat="1" applyFont="1" applyFill="1" applyBorder="1" applyAlignment="1">
      <alignment horizontal="center" vertical="center"/>
    </xf>
    <xf numFmtId="42" fontId="15" fillId="0" borderId="0" xfId="4" applyNumberFormat="1" applyFont="1" applyFill="1" applyBorder="1" applyAlignment="1">
      <alignment horizontal="center" vertical="center"/>
    </xf>
    <xf numFmtId="42" fontId="15" fillId="0" borderId="0" xfId="66" applyNumberFormat="1" applyFont="1" applyFill="1" applyBorder="1" applyAlignment="1">
      <alignment horizontal="center" vertical="center"/>
    </xf>
    <xf numFmtId="42" fontId="15" fillId="0" borderId="1" xfId="4" applyNumberFormat="1" applyFont="1" applyFill="1" applyBorder="1" applyAlignment="1">
      <alignment horizontal="center" vertical="center"/>
    </xf>
    <xf numFmtId="42" fontId="15" fillId="0" borderId="3" xfId="2" applyNumberFormat="1" applyFont="1" applyFill="1" applyBorder="1" applyAlignment="1">
      <alignment horizontal="center" vertical="center"/>
    </xf>
    <xf numFmtId="42" fontId="15" fillId="0" borderId="3" xfId="6" applyNumberFormat="1" applyFont="1" applyFill="1" applyBorder="1" applyAlignment="1">
      <alignment horizontal="right" vertical="center"/>
    </xf>
    <xf numFmtId="169" fontId="15" fillId="0" borderId="0" xfId="2" applyNumberFormat="1" applyFont="1" applyFill="1" applyBorder="1" applyAlignment="1">
      <alignment horizontal="right" vertical="center"/>
    </xf>
    <xf numFmtId="42" fontId="15" fillId="2" borderId="2" xfId="6" applyNumberFormat="1" applyFont="1" applyFill="1" applyBorder="1" applyAlignment="1">
      <alignment horizontal="center" vertical="center"/>
    </xf>
    <xf numFmtId="42" fontId="13" fillId="0" borderId="0" xfId="66" applyNumberFormat="1" applyFont="1" applyFill="1" applyBorder="1" applyAlignment="1">
      <alignment horizontal="center" vertical="center"/>
    </xf>
    <xf numFmtId="0" fontId="0" fillId="0" borderId="0" xfId="1" applyFont="1" applyFill="1" applyAlignment="1">
      <alignment vertical="center"/>
    </xf>
    <xf numFmtId="0" fontId="21" fillId="0" borderId="0" xfId="2" applyFont="1" applyFill="1" applyBorder="1" applyAlignment="1">
      <alignment horizontal="left" vertical="center"/>
    </xf>
    <xf numFmtId="0" fontId="17" fillId="0" borderId="0" xfId="2" applyFont="1" applyFill="1" applyBorder="1" applyAlignment="1">
      <alignment horizontal="center" vertical="center" wrapText="1"/>
    </xf>
    <xf numFmtId="0" fontId="13" fillId="0" borderId="0" xfId="2" applyFont="1" applyFill="1" applyBorder="1" applyAlignment="1">
      <alignment horizontal="left" vertical="center" wrapText="1"/>
    </xf>
    <xf numFmtId="0" fontId="63" fillId="3" borderId="0" xfId="2" applyFont="1" applyFill="1" applyBorder="1" applyAlignment="1">
      <alignment horizontal="left" vertical="center"/>
    </xf>
    <xf numFmtId="0" fontId="64" fillId="0" borderId="0" xfId="2" applyFont="1" applyFill="1" applyBorder="1" applyAlignment="1">
      <alignment horizontal="center" vertical="center"/>
    </xf>
    <xf numFmtId="0" fontId="13" fillId="0" borderId="0" xfId="2" applyFont="1" applyFill="1" applyBorder="1" applyAlignment="1">
      <alignment horizontal="left" vertical="top" wrapText="1"/>
    </xf>
    <xf numFmtId="0" fontId="13" fillId="0" borderId="3" xfId="2" applyFont="1" applyFill="1" applyBorder="1" applyAlignment="1">
      <alignment horizontal="left" vertical="center" wrapText="1"/>
    </xf>
    <xf numFmtId="0" fontId="59" fillId="0" borderId="3" xfId="2" applyFont="1" applyFill="1" applyBorder="1" applyAlignment="1">
      <alignment horizontal="right" vertical="center"/>
    </xf>
    <xf numFmtId="42" fontId="15" fillId="0" borderId="3" xfId="66" applyNumberFormat="1" applyFont="1" applyFill="1" applyBorder="1" applyAlignment="1">
      <alignment horizontal="center" vertical="center"/>
    </xf>
    <xf numFmtId="44" fontId="67" fillId="0" borderId="0" xfId="6" applyFont="1" applyFill="1" applyBorder="1" applyAlignment="1">
      <alignment vertical="center"/>
    </xf>
    <xf numFmtId="0" fontId="56" fillId="0" borderId="10" xfId="2" applyFont="1" applyFill="1" applyBorder="1" applyAlignment="1">
      <alignment horizontal="center" vertical="center"/>
    </xf>
    <xf numFmtId="0" fontId="49" fillId="0" borderId="10" xfId="1" applyFont="1" applyFill="1" applyBorder="1" applyAlignment="1">
      <alignment horizontal="center"/>
    </xf>
    <xf numFmtId="44" fontId="56" fillId="0" borderId="10" xfId="66" applyNumberFormat="1" applyFont="1" applyFill="1" applyBorder="1" applyAlignment="1">
      <alignment vertical="center"/>
    </xf>
    <xf numFmtId="0" fontId="28" fillId="0" borderId="0" xfId="0" applyFont="1" applyFill="1" applyAlignment="1">
      <alignment horizontal="right"/>
    </xf>
    <xf numFmtId="0" fontId="28" fillId="0" borderId="0" xfId="0" applyFont="1" applyFill="1" applyAlignment="1">
      <alignment horizontal="left"/>
    </xf>
    <xf numFmtId="0" fontId="28" fillId="0" borderId="0" xfId="0" applyFont="1" applyFill="1" applyAlignment="1">
      <alignment horizontal="center"/>
    </xf>
    <xf numFmtId="0" fontId="27" fillId="0" borderId="0" xfId="0" applyFont="1" applyFill="1" applyAlignment="1">
      <alignment horizontal="center"/>
    </xf>
    <xf numFmtId="0" fontId="0" fillId="0" borderId="0" xfId="0" applyFont="1" applyFill="1" applyAlignment="1">
      <alignment horizontal="center"/>
    </xf>
    <xf numFmtId="9" fontId="33" fillId="0" borderId="6" xfId="30" applyFont="1" applyFill="1" applyBorder="1" applyAlignment="1">
      <alignment horizontal="center" vertical="center"/>
    </xf>
    <xf numFmtId="9" fontId="33" fillId="0" borderId="7" xfId="30" applyFont="1" applyFill="1" applyBorder="1" applyAlignment="1">
      <alignment horizontal="center" vertical="center"/>
    </xf>
    <xf numFmtId="0" fontId="35" fillId="0" borderId="0" xfId="0" applyFont="1" applyFill="1" applyAlignment="1">
      <alignment horizontal="center"/>
    </xf>
    <xf numFmtId="0" fontId="20" fillId="0" borderId="0" xfId="2" applyFont="1" applyFill="1" applyAlignment="1">
      <alignment horizontal="center"/>
    </xf>
    <xf numFmtId="0" fontId="17" fillId="0" borderId="0" xfId="2" applyFont="1" applyFill="1" applyAlignment="1">
      <alignment horizontal="center" vertical="center" wrapText="1"/>
    </xf>
    <xf numFmtId="0" fontId="26" fillId="0" borderId="0" xfId="2" applyNumberFormat="1" applyFont="1" applyFill="1" applyBorder="1" applyAlignment="1">
      <alignment horizontal="right" shrinkToFit="1"/>
    </xf>
    <xf numFmtId="0" fontId="20" fillId="0" borderId="0" xfId="2" applyFont="1" applyFill="1" applyAlignment="1">
      <alignment horizontal="right" vertical="center"/>
    </xf>
    <xf numFmtId="0" fontId="20" fillId="0" borderId="0" xfId="2" applyFont="1" applyFill="1" applyBorder="1" applyAlignment="1">
      <alignment horizontal="center" vertical="center"/>
    </xf>
    <xf numFmtId="0" fontId="25" fillId="0" borderId="0" xfId="2" applyFont="1" applyFill="1" applyAlignment="1">
      <alignment horizontal="right" vertical="center"/>
    </xf>
    <xf numFmtId="0" fontId="21" fillId="0" borderId="0" xfId="2" applyFont="1" applyFill="1" applyBorder="1" applyAlignment="1">
      <alignment horizontal="left" vertical="center"/>
    </xf>
    <xf numFmtId="0" fontId="48" fillId="0" borderId="0" xfId="2" applyFont="1" applyFill="1" applyBorder="1" applyAlignment="1">
      <alignment horizontal="center" vertical="center"/>
    </xf>
    <xf numFmtId="0" fontId="17" fillId="0" borderId="0" xfId="2" applyFont="1" applyFill="1" applyBorder="1" applyAlignment="1">
      <alignment horizontal="center" vertical="center" wrapText="1"/>
    </xf>
    <xf numFmtId="0" fontId="40" fillId="0" borderId="0" xfId="2" applyNumberFormat="1" applyFont="1" applyFill="1" applyBorder="1" applyAlignment="1">
      <alignment horizontal="right" vertical="center" shrinkToFit="1"/>
    </xf>
    <xf numFmtId="0" fontId="24" fillId="0" borderId="0" xfId="2" applyFont="1" applyFill="1" applyAlignment="1">
      <alignment horizontal="right" vertical="center"/>
    </xf>
    <xf numFmtId="0" fontId="45" fillId="0" borderId="0" xfId="2" applyFont="1" applyFill="1" applyAlignment="1">
      <alignment horizontal="center"/>
    </xf>
    <xf numFmtId="0" fontId="13" fillId="0" borderId="0" xfId="2" applyFont="1" applyFill="1" applyBorder="1" applyAlignment="1">
      <alignment horizontal="left" vertical="center" wrapText="1"/>
    </xf>
    <xf numFmtId="0" fontId="64" fillId="0" borderId="0" xfId="2" applyFont="1" applyFill="1" applyBorder="1" applyAlignment="1">
      <alignment horizontal="center" vertical="center"/>
    </xf>
    <xf numFmtId="44" fontId="64" fillId="0" borderId="0" xfId="6" applyFont="1" applyFill="1" applyBorder="1" applyAlignment="1">
      <alignment horizontal="center" vertical="center"/>
    </xf>
    <xf numFmtId="0" fontId="13" fillId="0" borderId="0" xfId="2" applyFont="1" applyFill="1" applyBorder="1" applyAlignment="1">
      <alignment horizontal="left" vertical="top" wrapText="1"/>
    </xf>
    <xf numFmtId="42" fontId="65" fillId="0" borderId="0" xfId="6" applyNumberFormat="1" applyFont="1" applyFill="1" applyBorder="1" applyAlignment="1">
      <alignment horizontal="center" vertical="center"/>
    </xf>
    <xf numFmtId="0" fontId="65" fillId="0" borderId="0" xfId="2" applyFont="1" applyFill="1" applyBorder="1" applyAlignment="1">
      <alignment horizontal="center" vertical="center"/>
    </xf>
    <xf numFmtId="0" fontId="13" fillId="0" borderId="0" xfId="6" applyNumberFormat="1" applyFont="1" applyFill="1" applyBorder="1" applyAlignment="1">
      <alignment horizontal="left" vertical="top" wrapText="1"/>
    </xf>
    <xf numFmtId="0" fontId="21" fillId="0" borderId="0" xfId="2" applyFont="1" applyFill="1" applyAlignment="1">
      <alignment horizontal="right" vertical="center"/>
    </xf>
    <xf numFmtId="0" fontId="63" fillId="3" borderId="0" xfId="2" applyFont="1" applyFill="1" applyBorder="1" applyAlignment="1">
      <alignment horizontal="left" vertical="center"/>
    </xf>
    <xf numFmtId="42" fontId="30" fillId="0" borderId="2" xfId="1" applyNumberFormat="1" applyFont="1" applyFill="1" applyBorder="1" applyAlignment="1">
      <alignment horizontal="center"/>
    </xf>
    <xf numFmtId="42" fontId="30" fillId="0" borderId="0" xfId="1" applyNumberFormat="1" applyFont="1" applyFill="1" applyAlignment="1">
      <alignment horizontal="center"/>
    </xf>
    <xf numFmtId="0" fontId="74" fillId="0" borderId="0" xfId="2" applyFont="1" applyFill="1" applyBorder="1" applyAlignment="1">
      <alignment horizontal="center" vertical="center" wrapText="1" readingOrder="1"/>
    </xf>
    <xf numFmtId="0" fontId="13" fillId="0" borderId="0" xfId="1" applyFont="1" applyFill="1" applyAlignment="1">
      <alignment horizontal="left" wrapText="1"/>
    </xf>
    <xf numFmtId="0" fontId="17" fillId="0" borderId="0" xfId="1" applyFont="1" applyFill="1" applyAlignment="1">
      <alignment horizontal="center" vertical="center" wrapText="1"/>
    </xf>
    <xf numFmtId="0" fontId="79" fillId="0" borderId="0" xfId="2" applyFont="1" applyFill="1" applyAlignment="1">
      <alignment horizontal="right" vertical="center"/>
    </xf>
    <xf numFmtId="0" fontId="30" fillId="0" borderId="0" xfId="1" applyFont="1" applyFill="1" applyAlignment="1">
      <alignment horizontal="center" vertical="center"/>
    </xf>
    <xf numFmtId="0" fontId="30" fillId="0" borderId="0" xfId="1" applyFont="1" applyFill="1" applyAlignment="1">
      <alignment horizontal="center"/>
    </xf>
    <xf numFmtId="0" fontId="88" fillId="0" borderId="0" xfId="1" applyFont="1" applyFill="1" applyAlignment="1">
      <alignment horizontal="right" vertical="center"/>
    </xf>
    <xf numFmtId="0" fontId="28" fillId="0" borderId="0" xfId="1" applyFont="1" applyFill="1" applyAlignment="1">
      <alignment horizontal="right" vertical="center"/>
    </xf>
    <xf numFmtId="0" fontId="25" fillId="0" borderId="0" xfId="1" applyFont="1" applyFill="1" applyAlignment="1">
      <alignment horizontal="right" vertical="center"/>
    </xf>
    <xf numFmtId="0" fontId="15" fillId="0" borderId="0" xfId="1" applyFont="1" applyFill="1" applyAlignment="1">
      <alignment horizontal="left" wrapText="1"/>
    </xf>
    <xf numFmtId="0" fontId="30" fillId="0" borderId="0" xfId="1" applyFont="1" applyFill="1" applyAlignment="1">
      <alignment horizontal="left" wrapText="1"/>
    </xf>
    <xf numFmtId="0" fontId="30" fillId="0" borderId="0" xfId="1" applyFont="1" applyFill="1" applyBorder="1" applyAlignment="1">
      <alignment horizontal="center"/>
    </xf>
    <xf numFmtId="0" fontId="78" fillId="0" borderId="0" xfId="1" applyFont="1" applyFill="1" applyAlignment="1">
      <alignment horizontal="right"/>
    </xf>
    <xf numFmtId="0" fontId="78" fillId="0" borderId="0" xfId="1" applyFont="1" applyFill="1" applyAlignment="1">
      <alignment horizontal="right" vertical="center"/>
    </xf>
    <xf numFmtId="0" fontId="100" fillId="0" borderId="0" xfId="1" applyFont="1" applyFill="1" applyAlignment="1">
      <alignment horizontal="center" vertical="center" wrapText="1"/>
    </xf>
    <xf numFmtId="0" fontId="95" fillId="0" borderId="0" xfId="1" applyFont="1" applyFill="1" applyAlignment="1">
      <alignment horizontal="right" vertical="center"/>
    </xf>
    <xf numFmtId="0" fontId="81" fillId="0" borderId="0" xfId="1" applyFont="1" applyFill="1" applyAlignment="1">
      <alignment horizontal="right" vertical="center"/>
    </xf>
    <xf numFmtId="0" fontId="72" fillId="0" borderId="0" xfId="1" applyFont="1" applyFill="1" applyAlignment="1">
      <alignment horizontal="right" vertical="center"/>
    </xf>
    <xf numFmtId="0" fontId="89" fillId="0" borderId="0" xfId="1" applyFont="1" applyFill="1" applyAlignment="1">
      <alignment horizontal="center"/>
    </xf>
    <xf numFmtId="0" fontId="5" fillId="0" borderId="0" xfId="1" applyFont="1" applyFill="1" applyAlignment="1">
      <alignment horizontal="center"/>
    </xf>
  </cellXfs>
  <cellStyles count="68">
    <cellStyle name="Comma 2" xfId="5"/>
    <cellStyle name="Currency" xfId="66" builtinId="4"/>
    <cellStyle name="Currency 2" xfId="4"/>
    <cellStyle name="Currency 2 2" xfId="6"/>
    <cellStyle name="Currency 2 3" xfId="7"/>
    <cellStyle name="Currency 3" xfId="8"/>
    <cellStyle name="Currency 3 2" xfId="9"/>
    <cellStyle name="Currency 3 2 2" xfId="32"/>
    <cellStyle name="Currency 3 2 2 2" xfId="50"/>
    <cellStyle name="Currency 3 2 3" xfId="60"/>
    <cellStyle name="Currency 3 2 4" xfId="43"/>
    <cellStyle name="Currency 3 3" xfId="10"/>
    <cellStyle name="Currency 3 4" xfId="38"/>
    <cellStyle name="Currency 3 5" xfId="31"/>
    <cellStyle name="Currency 3 5 2" xfId="49"/>
    <cellStyle name="Currency 3 6" xfId="59"/>
    <cellStyle name="Currency 3 7" xfId="42"/>
    <cellStyle name="Currency 4" xfId="40"/>
    <cellStyle name="Currency 4 2" xfId="57"/>
    <cellStyle name="Normal" xfId="0" builtinId="0"/>
    <cellStyle name="Normal 2" xfId="2"/>
    <cellStyle name="Normal 2 2" xfId="11"/>
    <cellStyle name="Normal 2 3" xfId="12"/>
    <cellStyle name="Normal 2 3 2" xfId="33"/>
    <cellStyle name="Normal 2 3 2 2" xfId="51"/>
    <cellStyle name="Normal 2 3 3" xfId="61"/>
    <cellStyle name="Normal 2 3 4" xfId="44"/>
    <cellStyle name="Normal 2 4" xfId="13"/>
    <cellStyle name="Normal 3" xfId="14"/>
    <cellStyle name="Normal 3 2" xfId="15"/>
    <cellStyle name="Normal 3 2 2" xfId="34"/>
    <cellStyle name="Normal 3 2 2 2" xfId="52"/>
    <cellStyle name="Normal 3 2 3" xfId="62"/>
    <cellStyle name="Normal 3 2 4" xfId="45"/>
    <cellStyle name="Normal 4" xfId="16"/>
    <cellStyle name="Normal 4 2" xfId="17"/>
    <cellStyle name="Normal 4 3" xfId="18"/>
    <cellStyle name="Normal 4 3 2" xfId="35"/>
    <cellStyle name="Normal 4 3 2 2" xfId="53"/>
    <cellStyle name="Normal 4 3 3" xfId="63"/>
    <cellStyle name="Normal 4 3 4" xfId="46"/>
    <cellStyle name="Normal 5" xfId="19"/>
    <cellStyle name="Normal 5 2" xfId="20"/>
    <cellStyle name="Normal 5 3" xfId="21"/>
    <cellStyle name="Normal 5 4" xfId="22"/>
    <cellStyle name="Normal 5 5" xfId="1"/>
    <cellStyle name="Normal 6" xfId="23"/>
    <cellStyle name="Normal 7" xfId="24"/>
    <cellStyle name="Normal 7 2" xfId="36"/>
    <cellStyle name="Normal 7 2 2" xfId="54"/>
    <cellStyle name="Normal 7 3" xfId="64"/>
    <cellStyle name="Normal 7 4" xfId="47"/>
    <cellStyle name="Normal 8" xfId="39"/>
    <cellStyle name="Normal 8 2" xfId="56"/>
    <cellStyle name="Normal_2014 FG-A" xfId="67"/>
    <cellStyle name="Percent" xfId="30" builtinId="5"/>
    <cellStyle name="Percent 2" xfId="3"/>
    <cellStyle name="Percent 3" xfId="25"/>
    <cellStyle name="Percent 3 2" xfId="37"/>
    <cellStyle name="Percent 3 2 2" xfId="55"/>
    <cellStyle name="Percent 3 3" xfId="65"/>
    <cellStyle name="Percent 3 4" xfId="48"/>
    <cellStyle name="Percent 4" xfId="29"/>
    <cellStyle name="Percent 5" xfId="41"/>
    <cellStyle name="Percent 5 2" xfId="58"/>
    <cellStyle name="常规 2" xfId="26"/>
    <cellStyle name="常规_Format of Shipping Doc" xfId="27"/>
    <cellStyle name="样式 1" xfId="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54.emf"/><Relationship Id="rId7" Type="http://schemas.openxmlformats.org/officeDocument/2006/relationships/image" Target="../media/image3.jpeg"/><Relationship Id="rId2" Type="http://schemas.openxmlformats.org/officeDocument/2006/relationships/image" Target="../media/image53.emf"/><Relationship Id="rId1" Type="http://schemas.openxmlformats.org/officeDocument/2006/relationships/image" Target="../media/image52.emf"/><Relationship Id="rId6" Type="http://schemas.openxmlformats.org/officeDocument/2006/relationships/image" Target="../media/image57.jpeg"/><Relationship Id="rId5" Type="http://schemas.openxmlformats.org/officeDocument/2006/relationships/image" Target="../media/image56.emf"/><Relationship Id="rId4" Type="http://schemas.openxmlformats.org/officeDocument/2006/relationships/image" Target="../media/image55.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3" Type="http://schemas.openxmlformats.org/officeDocument/2006/relationships/image" Target="../media/image7.jpeg"/><Relationship Id="rId7" Type="http://schemas.openxmlformats.org/officeDocument/2006/relationships/image" Target="../media/image11.jpeg"/><Relationship Id="rId12" Type="http://schemas.openxmlformats.org/officeDocument/2006/relationships/image" Target="../media/image16.jpeg"/><Relationship Id="rId17" Type="http://schemas.openxmlformats.org/officeDocument/2006/relationships/image" Target="../media/image3.jpeg"/><Relationship Id="rId2" Type="http://schemas.openxmlformats.org/officeDocument/2006/relationships/image" Target="../media/image6.jpeg"/><Relationship Id="rId16" Type="http://schemas.openxmlformats.org/officeDocument/2006/relationships/image" Target="../media/image20.pn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5" Type="http://schemas.openxmlformats.org/officeDocument/2006/relationships/image" Target="../media/image9.jpeg"/><Relationship Id="rId15" Type="http://schemas.openxmlformats.org/officeDocument/2006/relationships/image" Target="../media/image1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3.jpe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3.jpe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8.emf"/><Relationship Id="rId5" Type="http://schemas.openxmlformats.org/officeDocument/2006/relationships/image" Target="../media/image27.emf"/><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jpeg"/></Relationships>
</file>

<file path=xl/drawings/_rels/drawing9.xml.rels><?xml version="1.0" encoding="UTF-8" standalone="yes"?>
<Relationships xmlns="http://schemas.openxmlformats.org/package/2006/relationships"><Relationship Id="rId8" Type="http://schemas.openxmlformats.org/officeDocument/2006/relationships/image" Target="../media/image39.png"/><Relationship Id="rId13" Type="http://schemas.openxmlformats.org/officeDocument/2006/relationships/image" Target="../media/image44.jpeg"/><Relationship Id="rId18" Type="http://schemas.openxmlformats.org/officeDocument/2006/relationships/image" Target="../media/image49.jpeg"/><Relationship Id="rId3" Type="http://schemas.openxmlformats.org/officeDocument/2006/relationships/image" Target="../media/image34.png"/><Relationship Id="rId21" Type="http://schemas.openxmlformats.org/officeDocument/2006/relationships/image" Target="../media/image3.jpeg"/><Relationship Id="rId7" Type="http://schemas.openxmlformats.org/officeDocument/2006/relationships/image" Target="../media/image38.jpeg"/><Relationship Id="rId12" Type="http://schemas.openxmlformats.org/officeDocument/2006/relationships/image" Target="../media/image43.jpeg"/><Relationship Id="rId17" Type="http://schemas.openxmlformats.org/officeDocument/2006/relationships/image" Target="../media/image48.jpeg"/><Relationship Id="rId2" Type="http://schemas.openxmlformats.org/officeDocument/2006/relationships/image" Target="../media/image33.png"/><Relationship Id="rId16" Type="http://schemas.openxmlformats.org/officeDocument/2006/relationships/image" Target="../media/image47.png"/><Relationship Id="rId20" Type="http://schemas.openxmlformats.org/officeDocument/2006/relationships/image" Target="../media/image51.jpeg"/><Relationship Id="rId1" Type="http://schemas.openxmlformats.org/officeDocument/2006/relationships/image" Target="../media/image32.jpeg"/><Relationship Id="rId6" Type="http://schemas.openxmlformats.org/officeDocument/2006/relationships/image" Target="../media/image37.jpeg"/><Relationship Id="rId11" Type="http://schemas.openxmlformats.org/officeDocument/2006/relationships/image" Target="../media/image42.png"/><Relationship Id="rId5" Type="http://schemas.openxmlformats.org/officeDocument/2006/relationships/image" Target="../media/image36.png"/><Relationship Id="rId15" Type="http://schemas.openxmlformats.org/officeDocument/2006/relationships/image" Target="../media/image46.png"/><Relationship Id="rId10" Type="http://schemas.openxmlformats.org/officeDocument/2006/relationships/image" Target="../media/image41.png"/><Relationship Id="rId19" Type="http://schemas.openxmlformats.org/officeDocument/2006/relationships/image" Target="../media/image50.jpeg"/><Relationship Id="rId4" Type="http://schemas.openxmlformats.org/officeDocument/2006/relationships/image" Target="../media/image35.png"/><Relationship Id="rId9" Type="http://schemas.openxmlformats.org/officeDocument/2006/relationships/image" Target="../media/image40.png"/><Relationship Id="rId14" Type="http://schemas.openxmlformats.org/officeDocument/2006/relationships/image" Target="../media/image45.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11</xdr:row>
      <xdr:rowOff>76200</xdr:rowOff>
    </xdr:from>
    <xdr:to>
      <xdr:col>8</xdr:col>
      <xdr:colOff>228600</xdr:colOff>
      <xdr:row>19</xdr:row>
      <xdr:rowOff>162687</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97"/>
        <a:stretch/>
      </xdr:blipFill>
      <xdr:spPr>
        <a:xfrm>
          <a:off x="1447800" y="2676525"/>
          <a:ext cx="3657600" cy="15342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28574</xdr:colOff>
      <xdr:row>9</xdr:row>
      <xdr:rowOff>58510</xdr:rowOff>
    </xdr:from>
    <xdr:to>
      <xdr:col>10</xdr:col>
      <xdr:colOff>345185</xdr:colOff>
      <xdr:row>14</xdr:row>
      <xdr:rowOff>100534</xdr:rowOff>
    </xdr:to>
    <xdr:pic>
      <xdr:nvPicPr>
        <xdr:cNvPr id="2" name="Picture 1"/>
        <xdr:cNvPicPr>
          <a:picLocks noChangeAspect="1"/>
        </xdr:cNvPicPr>
      </xdr:nvPicPr>
      <xdr:blipFill rotWithShape="1">
        <a:blip xmlns:r="http://schemas.openxmlformats.org/officeDocument/2006/relationships" r:embed="rId1" cstate="print">
          <a:grayscl/>
        </a:blip>
        <a:srcRect l="4315" t="916"/>
        <a:stretch/>
      </xdr:blipFill>
      <xdr:spPr bwMode="auto">
        <a:xfrm>
          <a:off x="3964376" y="1927567"/>
          <a:ext cx="1484771" cy="985538"/>
        </a:xfrm>
        <a:prstGeom prst="rect">
          <a:avLst/>
        </a:prstGeom>
        <a:noFill/>
      </xdr:spPr>
    </xdr:pic>
    <xdr:clientData/>
  </xdr:twoCellAnchor>
  <xdr:twoCellAnchor editAs="oneCell">
    <xdr:from>
      <xdr:col>8</xdr:col>
      <xdr:colOff>41335</xdr:colOff>
      <xdr:row>16</xdr:row>
      <xdr:rowOff>65596</xdr:rowOff>
    </xdr:from>
    <xdr:to>
      <xdr:col>10</xdr:col>
      <xdr:colOff>320615</xdr:colOff>
      <xdr:row>22</xdr:row>
      <xdr:rowOff>49404</xdr:rowOff>
    </xdr:to>
    <xdr:pic>
      <xdr:nvPicPr>
        <xdr:cNvPr id="3" name="Picture 2"/>
        <xdr:cNvPicPr>
          <a:picLocks noChangeAspect="1"/>
        </xdr:cNvPicPr>
      </xdr:nvPicPr>
      <xdr:blipFill rotWithShape="1">
        <a:blip xmlns:r="http://schemas.openxmlformats.org/officeDocument/2006/relationships" r:embed="rId2" cstate="print">
          <a:clrChange>
            <a:clrFrom>
              <a:srgbClr val="FFFFFF"/>
            </a:clrFrom>
            <a:clrTo>
              <a:srgbClr val="FFFFFF">
                <a:alpha val="0"/>
              </a:srgbClr>
            </a:clrTo>
          </a:clrChange>
          <a:grayscl/>
        </a:blip>
        <a:srcRect l="2465" t="2000" r="4463" b="4653"/>
        <a:stretch/>
      </xdr:blipFill>
      <xdr:spPr bwMode="auto">
        <a:xfrm>
          <a:off x="3977137" y="3255572"/>
          <a:ext cx="1447440" cy="1116025"/>
        </a:xfrm>
        <a:prstGeom prst="rect">
          <a:avLst/>
        </a:prstGeom>
        <a:noFill/>
      </xdr:spPr>
    </xdr:pic>
    <xdr:clientData/>
  </xdr:twoCellAnchor>
  <xdr:twoCellAnchor editAs="oneCell">
    <xdr:from>
      <xdr:col>8</xdr:col>
      <xdr:colOff>41335</xdr:colOff>
      <xdr:row>23</xdr:row>
      <xdr:rowOff>97442</xdr:rowOff>
    </xdr:from>
    <xdr:to>
      <xdr:col>10</xdr:col>
      <xdr:colOff>440978</xdr:colOff>
      <xdr:row>29</xdr:row>
      <xdr:rowOff>97442</xdr:rowOff>
    </xdr:to>
    <xdr:pic>
      <xdr:nvPicPr>
        <xdr:cNvPr id="4" name="Picture 3"/>
        <xdr:cNvPicPr>
          <a:picLocks noChangeAspect="1"/>
        </xdr:cNvPicPr>
      </xdr:nvPicPr>
      <xdr:blipFill rotWithShape="1">
        <a:blip xmlns:r="http://schemas.openxmlformats.org/officeDocument/2006/relationships" r:embed="rId3" cstate="print">
          <a:duotone>
            <a:prstClr val="black"/>
            <a:srgbClr val="D9C3A5">
              <a:tint val="50000"/>
              <a:satMod val="180000"/>
            </a:srgbClr>
          </a:duotone>
        </a:blip>
        <a:srcRect l="4829" t="5803" b="7790"/>
        <a:stretch/>
      </xdr:blipFill>
      <xdr:spPr bwMode="auto">
        <a:xfrm>
          <a:off x="3977137" y="4797041"/>
          <a:ext cx="1567803" cy="1132217"/>
        </a:xfrm>
        <a:prstGeom prst="rect">
          <a:avLst/>
        </a:prstGeom>
        <a:noFill/>
      </xdr:spPr>
    </xdr:pic>
    <xdr:clientData/>
  </xdr:twoCellAnchor>
  <xdr:twoCellAnchor editAs="oneCell">
    <xdr:from>
      <xdr:col>8</xdr:col>
      <xdr:colOff>28036</xdr:colOff>
      <xdr:row>29</xdr:row>
      <xdr:rowOff>142875</xdr:rowOff>
    </xdr:from>
    <xdr:to>
      <xdr:col>10</xdr:col>
      <xdr:colOff>373222</xdr:colOff>
      <xdr:row>36</xdr:row>
      <xdr:rowOff>151788</xdr:rowOff>
    </xdr:to>
    <xdr:pic>
      <xdr:nvPicPr>
        <xdr:cNvPr id="5" name="Picture 4"/>
        <xdr:cNvPicPr>
          <a:picLocks noChangeAspect="1"/>
        </xdr:cNvPicPr>
      </xdr:nvPicPr>
      <xdr:blipFill rotWithShape="1">
        <a:blip xmlns:r="http://schemas.openxmlformats.org/officeDocument/2006/relationships" r:embed="rId4" cstate="print">
          <a:duotone>
            <a:prstClr val="black"/>
            <a:srgbClr val="D9C3A5">
              <a:tint val="50000"/>
              <a:satMod val="180000"/>
            </a:srgbClr>
          </a:duotone>
        </a:blip>
        <a:srcRect l="2466"/>
        <a:stretch/>
      </xdr:blipFill>
      <xdr:spPr bwMode="auto">
        <a:xfrm>
          <a:off x="3963838" y="5974691"/>
          <a:ext cx="1513346" cy="1329833"/>
        </a:xfrm>
        <a:prstGeom prst="rect">
          <a:avLst/>
        </a:prstGeom>
        <a:noFill/>
      </xdr:spPr>
    </xdr:pic>
    <xdr:clientData/>
  </xdr:twoCellAnchor>
  <xdr:twoCellAnchor editAs="oneCell">
    <xdr:from>
      <xdr:col>8</xdr:col>
      <xdr:colOff>28575</xdr:colOff>
      <xdr:row>37</xdr:row>
      <xdr:rowOff>104235</xdr:rowOff>
    </xdr:from>
    <xdr:to>
      <xdr:col>10</xdr:col>
      <xdr:colOff>323850</xdr:colOff>
      <xdr:row>45</xdr:row>
      <xdr:rowOff>75181</xdr:rowOff>
    </xdr:to>
    <xdr:pic>
      <xdr:nvPicPr>
        <xdr:cNvPr id="6" name="Picture 5"/>
        <xdr:cNvPicPr/>
      </xdr:nvPicPr>
      <xdr:blipFill rotWithShape="1">
        <a:blip xmlns:r="http://schemas.openxmlformats.org/officeDocument/2006/relationships" r:embed="rId5" cstate="print">
          <a:duotone>
            <a:prstClr val="black"/>
            <a:srgbClr val="D9C3A5">
              <a:tint val="50000"/>
              <a:satMod val="180000"/>
            </a:srgbClr>
          </a:duotone>
        </a:blip>
        <a:srcRect l="5555"/>
        <a:stretch/>
      </xdr:blipFill>
      <xdr:spPr bwMode="auto">
        <a:xfrm>
          <a:off x="3964377" y="7634377"/>
          <a:ext cx="1463435" cy="1480568"/>
        </a:xfrm>
        <a:prstGeom prst="rect">
          <a:avLst/>
        </a:prstGeom>
        <a:noFill/>
      </xdr:spPr>
    </xdr:pic>
    <xdr:clientData/>
  </xdr:twoCellAnchor>
  <xdr:twoCellAnchor editAs="oneCell">
    <xdr:from>
      <xdr:col>7</xdr:col>
      <xdr:colOff>477328</xdr:colOff>
      <xdr:row>3</xdr:row>
      <xdr:rowOff>141264</xdr:rowOff>
    </xdr:from>
    <xdr:to>
      <xdr:col>10</xdr:col>
      <xdr:colOff>474273</xdr:colOff>
      <xdr:row>5</xdr:row>
      <xdr:rowOff>229499</xdr:rowOff>
    </xdr:to>
    <xdr:pic>
      <xdr:nvPicPr>
        <xdr:cNvPr id="8" name="Picture 7" descr="http://cdn.rangerdesigninc.netdna-cdn.com/wp-content/uploads/dynamik-gen/theme/images/logo.jpg.pagespeed.ce.tANBGg64Da.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29050" y="941005"/>
          <a:ext cx="1749185" cy="573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80873</xdr:colOff>
      <xdr:row>0</xdr:row>
      <xdr:rowOff>89858</xdr:rowOff>
    </xdr:from>
    <xdr:to>
      <xdr:col>4</xdr:col>
      <xdr:colOff>81591</xdr:colOff>
      <xdr:row>2</xdr:row>
      <xdr:rowOff>136543</xdr:rowOff>
    </xdr:to>
    <xdr:pic>
      <xdr:nvPicPr>
        <xdr:cNvPr id="9" name="Picture 8"/>
        <xdr:cNvPicPr>
          <a:picLocks noChangeAspect="1"/>
        </xdr:cNvPicPr>
      </xdr:nvPicPr>
      <xdr:blipFill rotWithShape="1">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b="13244"/>
        <a:stretch/>
      </xdr:blipFill>
      <xdr:spPr>
        <a:xfrm>
          <a:off x="80873" y="89858"/>
          <a:ext cx="1600199" cy="576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419100</xdr:colOff>
      <xdr:row>20</xdr:row>
      <xdr:rowOff>171450</xdr:rowOff>
    </xdr:from>
    <xdr:to>
      <xdr:col>10</xdr:col>
      <xdr:colOff>209550</xdr:colOff>
      <xdr:row>24</xdr:row>
      <xdr:rowOff>133350</xdr:rowOff>
    </xdr:to>
    <xdr:sp macro="" textlink="">
      <xdr:nvSpPr>
        <xdr:cNvPr id="3" name="Rectangle 2"/>
        <xdr:cNvSpPr/>
      </xdr:nvSpPr>
      <xdr:spPr>
        <a:xfrm>
          <a:off x="419100" y="4714875"/>
          <a:ext cx="5886450" cy="857250"/>
        </a:xfrm>
        <a:prstGeom prst="rect">
          <a:avLst/>
        </a:prstGeom>
        <a:noFill/>
        <a:ln cmpd="dbl">
          <a:solidFill>
            <a:srgbClr val="C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600075</xdr:colOff>
      <xdr:row>1</xdr:row>
      <xdr:rowOff>1</xdr:rowOff>
    </xdr:from>
    <xdr:to>
      <xdr:col>7</xdr:col>
      <xdr:colOff>485775</xdr:colOff>
      <xdr:row>7</xdr:row>
      <xdr:rowOff>144777</xdr:rowOff>
    </xdr:to>
    <xdr:pic>
      <xdr:nvPicPr>
        <xdr:cNvPr id="4" name="Picture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97"/>
        <a:stretch/>
      </xdr:blipFill>
      <xdr:spPr>
        <a:xfrm>
          <a:off x="1819275" y="180976"/>
          <a:ext cx="2933700" cy="1230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168088</xdr:colOff>
      <xdr:row>0</xdr:row>
      <xdr:rowOff>201706</xdr:rowOff>
    </xdr:from>
    <xdr:to>
      <xdr:col>0</xdr:col>
      <xdr:colOff>1768287</xdr:colOff>
      <xdr:row>1</xdr:row>
      <xdr:rowOff>296703</xdr:rowOff>
    </xdr:to>
    <xdr:pic>
      <xdr:nvPicPr>
        <xdr:cNvPr id="3" name="Picture 2"/>
        <xdr:cNvPicPr>
          <a:picLocks noChangeAspect="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b="13244"/>
        <a:stretch/>
      </xdr:blipFill>
      <xdr:spPr>
        <a:xfrm>
          <a:off x="168088" y="201706"/>
          <a:ext cx="1600199" cy="576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647700</xdr:colOff>
      <xdr:row>97</xdr:row>
      <xdr:rowOff>66675</xdr:rowOff>
    </xdr:from>
    <xdr:to>
      <xdr:col>4</xdr:col>
      <xdr:colOff>45525</xdr:colOff>
      <xdr:row>102</xdr:row>
      <xdr:rowOff>48929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333625" y="16640175"/>
          <a:ext cx="3493575" cy="982379"/>
        </a:xfrm>
        <a:prstGeom prst="rect">
          <a:avLst/>
        </a:prstGeom>
        <a:noFill/>
        <a:ln w="1">
          <a:noFill/>
          <a:miter lim="800000"/>
          <a:headEnd/>
          <a:tailEnd type="none" w="med" len="med"/>
        </a:ln>
        <a:effectLst/>
      </xdr:spPr>
    </xdr:pic>
    <xdr:clientData/>
  </xdr:twoCellAnchor>
  <xdr:twoCellAnchor editAs="oneCell">
    <xdr:from>
      <xdr:col>0</xdr:col>
      <xdr:colOff>142875</xdr:colOff>
      <xdr:row>0</xdr:row>
      <xdr:rowOff>114300</xdr:rowOff>
    </xdr:from>
    <xdr:to>
      <xdr:col>2</xdr:col>
      <xdr:colOff>57149</xdr:colOff>
      <xdr:row>2</xdr:row>
      <xdr:rowOff>24400</xdr:rowOff>
    </xdr:to>
    <xdr:pic>
      <xdr:nvPicPr>
        <xdr:cNvPr id="4" name="Picture 3"/>
        <xdr:cNvPicPr>
          <a:picLocks noChangeAspect="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b="13244"/>
        <a:stretch/>
      </xdr:blipFill>
      <xdr:spPr>
        <a:xfrm>
          <a:off x="142875" y="114300"/>
          <a:ext cx="1600199" cy="576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514350</xdr:colOff>
      <xdr:row>12</xdr:row>
      <xdr:rowOff>66674</xdr:rowOff>
    </xdr:from>
    <xdr:to>
      <xdr:col>5</xdr:col>
      <xdr:colOff>208102</xdr:colOff>
      <xdr:row>12</xdr:row>
      <xdr:rowOff>841430</xdr:rowOff>
    </xdr:to>
    <xdr:pic>
      <xdr:nvPicPr>
        <xdr:cNvPr id="2" name="Picture 1" descr="Thule 503 main"/>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l="23958" r="26562"/>
        <a:stretch/>
      </xdr:blipFill>
      <xdr:spPr bwMode="auto">
        <a:xfrm>
          <a:off x="3352800" y="2686049"/>
          <a:ext cx="579577" cy="7747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200026</xdr:colOff>
      <xdr:row>12</xdr:row>
      <xdr:rowOff>57150</xdr:rowOff>
    </xdr:from>
    <xdr:to>
      <xdr:col>8</xdr:col>
      <xdr:colOff>696686</xdr:colOff>
      <xdr:row>13</xdr:row>
      <xdr:rowOff>19050</xdr:rowOff>
    </xdr:to>
    <xdr:pic>
      <xdr:nvPicPr>
        <xdr:cNvPr id="3" name="Picture 2" descr="https://cdn1.static-tgdp.com/ui/productimages/approved/std.lang.all/78/78/177878_sized_640x420.jpg"/>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91101" y="2676525"/>
          <a:ext cx="138248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485775</xdr:colOff>
      <xdr:row>12</xdr:row>
      <xdr:rowOff>57151</xdr:rowOff>
    </xdr:from>
    <xdr:to>
      <xdr:col>2</xdr:col>
      <xdr:colOff>505206</xdr:colOff>
      <xdr:row>12</xdr:row>
      <xdr:rowOff>868760</xdr:rowOff>
    </xdr:to>
    <xdr:pic>
      <xdr:nvPicPr>
        <xdr:cNvPr id="4" name="Picture 3" descr="Thule Aero Load Stops 502 main"/>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708" t="9449" r="21875" b="8656"/>
        <a:stretch/>
      </xdr:blipFill>
      <xdr:spPr bwMode="auto">
        <a:xfrm>
          <a:off x="1371600" y="2676526"/>
          <a:ext cx="905256" cy="811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438150</xdr:colOff>
      <xdr:row>12</xdr:row>
      <xdr:rowOff>190500</xdr:rowOff>
    </xdr:from>
    <xdr:to>
      <xdr:col>11</xdr:col>
      <xdr:colOff>466725</xdr:colOff>
      <xdr:row>12</xdr:row>
      <xdr:rowOff>769675</xdr:rowOff>
    </xdr:to>
    <xdr:pic>
      <xdr:nvPicPr>
        <xdr:cNvPr id="5" name="Picture 4" descr="https://cdn1.static-tgdp.com/ui/productimages/approved/std.lang.all/07/12/220712_sized_640x420.jp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094" t="8572" r="9134" b="8333"/>
        <a:stretch/>
      </xdr:blipFill>
      <xdr:spPr bwMode="auto">
        <a:xfrm>
          <a:off x="7181850" y="2809875"/>
          <a:ext cx="914400" cy="57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209548</xdr:colOff>
      <xdr:row>42</xdr:row>
      <xdr:rowOff>183356</xdr:rowOff>
    </xdr:from>
    <xdr:to>
      <xdr:col>11</xdr:col>
      <xdr:colOff>868547</xdr:colOff>
      <xdr:row>42</xdr:row>
      <xdr:rowOff>745331</xdr:rowOff>
    </xdr:to>
    <xdr:pic>
      <xdr:nvPicPr>
        <xdr:cNvPr id="6" name="Picture 5" descr="https://cdn1.static-tgdp.com/ui/productimages/approved/std.lang.all/97/40/449740_sized_640x420.jp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9286" b="25714"/>
        <a:stretch/>
      </xdr:blipFill>
      <xdr:spPr bwMode="auto">
        <a:xfrm>
          <a:off x="6953248" y="10775156"/>
          <a:ext cx="1544824"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361950</xdr:colOff>
      <xdr:row>42</xdr:row>
      <xdr:rowOff>2381</xdr:rowOff>
    </xdr:from>
    <xdr:to>
      <xdr:col>7</xdr:col>
      <xdr:colOff>593612</xdr:colOff>
      <xdr:row>42</xdr:row>
      <xdr:rowOff>859631</xdr:rowOff>
    </xdr:to>
    <xdr:pic>
      <xdr:nvPicPr>
        <xdr:cNvPr id="7" name="Picture 6" descr="Thule Top Deck 88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86225" y="10594181"/>
          <a:ext cx="1298462"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42</xdr:row>
      <xdr:rowOff>28575</xdr:rowOff>
    </xdr:from>
    <xdr:to>
      <xdr:col>2</xdr:col>
      <xdr:colOff>687161</xdr:colOff>
      <xdr:row>42</xdr:row>
      <xdr:rowOff>942975</xdr:rowOff>
    </xdr:to>
    <xdr:pic>
      <xdr:nvPicPr>
        <xdr:cNvPr id="8" name="Picture 7" descr="Thule Portage 819 "/>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76325" y="10620375"/>
          <a:ext cx="1382486"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21</xdr:row>
      <xdr:rowOff>133349</xdr:rowOff>
    </xdr:from>
    <xdr:to>
      <xdr:col>2</xdr:col>
      <xdr:colOff>740578</xdr:colOff>
      <xdr:row>21</xdr:row>
      <xdr:rowOff>828674</xdr:rowOff>
    </xdr:to>
    <xdr:pic>
      <xdr:nvPicPr>
        <xdr:cNvPr id="9" name="Picture 8" descr="Thule Canyon 859XT_Car roof basket "/>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1653" t="20714" r="6614" b="19048"/>
        <a:stretch/>
      </xdr:blipFill>
      <xdr:spPr bwMode="auto">
        <a:xfrm>
          <a:off x="1085850" y="5305424"/>
          <a:ext cx="1426378"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238124</xdr:colOff>
      <xdr:row>21</xdr:row>
      <xdr:rowOff>85725</xdr:rowOff>
    </xdr:from>
    <xdr:to>
      <xdr:col>8</xdr:col>
      <xdr:colOff>693935</xdr:colOff>
      <xdr:row>21</xdr:row>
      <xdr:rowOff>857250</xdr:rowOff>
    </xdr:to>
    <xdr:pic>
      <xdr:nvPicPr>
        <xdr:cNvPr id="10" name="Picture 9" descr="Thule Stretch Cargo Net 692"/>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0788" t="15713" r="17322" b="30478"/>
        <a:stretch/>
      </xdr:blipFill>
      <xdr:spPr bwMode="auto">
        <a:xfrm>
          <a:off x="5029199" y="5257800"/>
          <a:ext cx="1341636"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180975</xdr:colOff>
      <xdr:row>21</xdr:row>
      <xdr:rowOff>104774</xdr:rowOff>
    </xdr:from>
    <xdr:to>
      <xdr:col>5</xdr:col>
      <xdr:colOff>741876</xdr:colOff>
      <xdr:row>21</xdr:row>
      <xdr:rowOff>800100</xdr:rowOff>
    </xdr:to>
    <xdr:pic>
      <xdr:nvPicPr>
        <xdr:cNvPr id="11" name="Picture 10" descr="Thule 8591 main"/>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977" t="15001" r="9764" b="25952"/>
        <a:stretch/>
      </xdr:blipFill>
      <xdr:spPr bwMode="auto">
        <a:xfrm>
          <a:off x="3019425" y="5276849"/>
          <a:ext cx="1446726" cy="695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257175</xdr:colOff>
      <xdr:row>21</xdr:row>
      <xdr:rowOff>47625</xdr:rowOff>
    </xdr:from>
    <xdr:to>
      <xdr:col>11</xdr:col>
      <xdr:colOff>666750</xdr:colOff>
      <xdr:row>21</xdr:row>
      <xdr:rowOff>904425</xdr:rowOff>
    </xdr:to>
    <xdr:pic>
      <xdr:nvPicPr>
        <xdr:cNvPr id="12" name="Picture 11" descr="Thule Outbound 868 main1"/>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5219700"/>
          <a:ext cx="1295400" cy="85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152399</xdr:colOff>
      <xdr:row>32</xdr:row>
      <xdr:rowOff>161925</xdr:rowOff>
    </xdr:from>
    <xdr:to>
      <xdr:col>8</xdr:col>
      <xdr:colOff>764267</xdr:colOff>
      <xdr:row>32</xdr:row>
      <xdr:rowOff>847725</xdr:rowOff>
    </xdr:to>
    <xdr:pic>
      <xdr:nvPicPr>
        <xdr:cNvPr id="13" name="Picture 12" descr="https://cdn1.static-tgdp.com/ui/productimages/approved/std.lang.all/51/69/265169_sized_640x420.jp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3462" b="17307"/>
        <a:stretch/>
      </xdr:blipFill>
      <xdr:spPr bwMode="auto">
        <a:xfrm>
          <a:off x="4943474" y="8143875"/>
          <a:ext cx="1497693"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133351</xdr:colOff>
      <xdr:row>32</xdr:row>
      <xdr:rowOff>200025</xdr:rowOff>
    </xdr:from>
    <xdr:to>
      <xdr:col>11</xdr:col>
      <xdr:colOff>847726</xdr:colOff>
      <xdr:row>32</xdr:row>
      <xdr:rowOff>866775</xdr:rowOff>
    </xdr:to>
    <xdr:pic>
      <xdr:nvPicPr>
        <xdr:cNvPr id="14" name="Picture 13" descr="https://cdn1.static-tgdp.com/ui/productimages/approved/std.lang.all/92/54/509254_sized_640x420.jp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15405" b="21598"/>
        <a:stretch/>
      </xdr:blipFill>
      <xdr:spPr bwMode="auto">
        <a:xfrm>
          <a:off x="6877051" y="8181975"/>
          <a:ext cx="16002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4</xdr:row>
      <xdr:rowOff>57150</xdr:rowOff>
    </xdr:from>
    <xdr:to>
      <xdr:col>2</xdr:col>
      <xdr:colOff>114300</xdr:colOff>
      <xdr:row>6</xdr:row>
      <xdr:rowOff>109469</xdr:rowOff>
    </xdr:to>
    <xdr:pic>
      <xdr:nvPicPr>
        <xdr:cNvPr id="15" name="Picture 1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8575" y="1219200"/>
          <a:ext cx="1857375" cy="452369"/>
        </a:xfrm>
        <a:prstGeom prst="rect">
          <a:avLst/>
        </a:prstGeom>
      </xdr:spPr>
    </xdr:pic>
    <xdr:clientData/>
  </xdr:twoCellAnchor>
  <xdr:twoCellAnchor editAs="oneCell">
    <xdr:from>
      <xdr:col>10</xdr:col>
      <xdr:colOff>133351</xdr:colOff>
      <xdr:row>32</xdr:row>
      <xdr:rowOff>200025</xdr:rowOff>
    </xdr:from>
    <xdr:to>
      <xdr:col>11</xdr:col>
      <xdr:colOff>847726</xdr:colOff>
      <xdr:row>32</xdr:row>
      <xdr:rowOff>866775</xdr:rowOff>
    </xdr:to>
    <xdr:pic>
      <xdr:nvPicPr>
        <xdr:cNvPr id="16" name="Picture 15" descr="https://cdn1.static-tgdp.com/ui/productimages/approved/std.lang.all/92/54/509254_sized_640x420.jp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15405" b="21598"/>
        <a:stretch/>
      </xdr:blipFill>
      <xdr:spPr bwMode="auto">
        <a:xfrm>
          <a:off x="6877051" y="8181975"/>
          <a:ext cx="16002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95251</xdr:colOff>
      <xdr:row>32</xdr:row>
      <xdr:rowOff>130968</xdr:rowOff>
    </xdr:from>
    <xdr:to>
      <xdr:col>8</xdr:col>
      <xdr:colOff>874067</xdr:colOff>
      <xdr:row>32</xdr:row>
      <xdr:rowOff>816768</xdr:rowOff>
    </xdr:to>
    <xdr:pic>
      <xdr:nvPicPr>
        <xdr:cNvPr id="17" name="Picture 16"/>
        <xdr:cNvPicPr>
          <a:picLocks noChangeAspect="1"/>
        </xdr:cNvPicPr>
      </xdr:nvPicPr>
      <xdr:blipFill>
        <a:blip xmlns:r="http://schemas.openxmlformats.org/officeDocument/2006/relationships" r:embed="rId15"/>
        <a:stretch>
          <a:fillRect/>
        </a:stretch>
      </xdr:blipFill>
      <xdr:spPr>
        <a:xfrm>
          <a:off x="4886326" y="8112918"/>
          <a:ext cx="1664641" cy="685800"/>
        </a:xfrm>
        <a:prstGeom prst="rect">
          <a:avLst/>
        </a:prstGeom>
      </xdr:spPr>
    </xdr:pic>
    <xdr:clientData/>
  </xdr:twoCellAnchor>
  <xdr:twoCellAnchor editAs="oneCell">
    <xdr:from>
      <xdr:col>1</xdr:col>
      <xdr:colOff>202406</xdr:colOff>
      <xdr:row>32</xdr:row>
      <xdr:rowOff>95250</xdr:rowOff>
    </xdr:from>
    <xdr:to>
      <xdr:col>2</xdr:col>
      <xdr:colOff>642938</xdr:colOff>
      <xdr:row>32</xdr:row>
      <xdr:rowOff>892967</xdr:rowOff>
    </xdr:to>
    <xdr:pic>
      <xdr:nvPicPr>
        <xdr:cNvPr id="18" name="Picture 17"/>
        <xdr:cNvPicPr>
          <a:picLocks noChangeAspect="1"/>
        </xdr:cNvPicPr>
      </xdr:nvPicPr>
      <xdr:blipFill>
        <a:blip xmlns:r="http://schemas.openxmlformats.org/officeDocument/2006/relationships" r:embed="rId16"/>
        <a:stretch>
          <a:fillRect/>
        </a:stretch>
      </xdr:blipFill>
      <xdr:spPr>
        <a:xfrm>
          <a:off x="1088231" y="8077200"/>
          <a:ext cx="1326357" cy="797717"/>
        </a:xfrm>
        <a:prstGeom prst="rect">
          <a:avLst/>
        </a:prstGeom>
      </xdr:spPr>
    </xdr:pic>
    <xdr:clientData/>
  </xdr:twoCellAnchor>
  <xdr:twoCellAnchor editAs="oneCell">
    <xdr:from>
      <xdr:col>0</xdr:col>
      <xdr:colOff>202406</xdr:colOff>
      <xdr:row>0</xdr:row>
      <xdr:rowOff>166687</xdr:rowOff>
    </xdr:from>
    <xdr:to>
      <xdr:col>2</xdr:col>
      <xdr:colOff>428625</xdr:colOff>
      <xdr:row>2</xdr:row>
      <xdr:rowOff>216708</xdr:rowOff>
    </xdr:to>
    <xdr:pic>
      <xdr:nvPicPr>
        <xdr:cNvPr id="19" name="Picture 18"/>
        <xdr:cNvPicPr>
          <a:picLocks noChangeAspect="1"/>
        </xdr:cNvPicPr>
      </xdr:nvPicPr>
      <xdr:blipFill rotWithShape="1">
        <a:blip xmlns:r="http://schemas.openxmlformats.org/officeDocument/2006/relationships" r:embed="rId17" cstate="print">
          <a:clrChange>
            <a:clrFrom>
              <a:srgbClr val="FFFFFF"/>
            </a:clrFrom>
            <a:clrTo>
              <a:srgbClr val="FFFFFF">
                <a:alpha val="0"/>
              </a:srgbClr>
            </a:clrTo>
          </a:clrChange>
          <a:extLst>
            <a:ext uri="{28A0092B-C50C-407E-A947-70E740481C1C}">
              <a14:useLocalDpi xmlns:a14="http://schemas.microsoft.com/office/drawing/2010/main" val="0"/>
            </a:ext>
          </a:extLst>
        </a:blip>
        <a:srcRect b="13244"/>
        <a:stretch/>
      </xdr:blipFill>
      <xdr:spPr>
        <a:xfrm>
          <a:off x="202406" y="166687"/>
          <a:ext cx="1997869" cy="7167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133113</xdr:colOff>
      <xdr:row>22</xdr:row>
      <xdr:rowOff>42725</xdr:rowOff>
    </xdr:from>
    <xdr:to>
      <xdr:col>3</xdr:col>
      <xdr:colOff>134527</xdr:colOff>
      <xdr:row>24</xdr:row>
      <xdr:rowOff>143322</xdr:rowOff>
    </xdr:to>
    <xdr:pic>
      <xdr:nvPicPr>
        <xdr:cNvPr id="2" name="Picture 3"/>
        <xdr:cNvPicPr>
          <a:picLocks noChangeAspect="1" noChangeArrowheads="1"/>
        </xdr:cNvPicPr>
      </xdr:nvPicPr>
      <xdr:blipFill>
        <a:blip xmlns:r="http://schemas.openxmlformats.org/officeDocument/2006/relationships" r:embed="rId1" cstate="print"/>
        <a:srcRect t="3174" b="4782"/>
        <a:stretch>
          <a:fillRect/>
        </a:stretch>
      </xdr:blipFill>
      <xdr:spPr bwMode="auto">
        <a:xfrm>
          <a:off x="571263" y="4910000"/>
          <a:ext cx="1430164" cy="367297"/>
        </a:xfrm>
        <a:prstGeom prst="rect">
          <a:avLst/>
        </a:prstGeom>
        <a:noFill/>
        <a:ln w="1">
          <a:noFill/>
          <a:miter lim="800000"/>
          <a:headEnd/>
          <a:tailEnd type="none" w="med" len="med"/>
        </a:ln>
        <a:effectLst/>
      </xdr:spPr>
    </xdr:pic>
    <xdr:clientData/>
  </xdr:twoCellAnchor>
  <xdr:twoCellAnchor editAs="oneCell">
    <xdr:from>
      <xdr:col>4</xdr:col>
      <xdr:colOff>14929</xdr:colOff>
      <xdr:row>22</xdr:row>
      <xdr:rowOff>52527</xdr:rowOff>
    </xdr:from>
    <xdr:to>
      <xdr:col>5</xdr:col>
      <xdr:colOff>662629</xdr:colOff>
      <xdr:row>24</xdr:row>
      <xdr:rowOff>147182</xdr:rowOff>
    </xdr:to>
    <xdr:pic>
      <xdr:nvPicPr>
        <xdr:cNvPr id="3" name="Picture 4"/>
        <xdr:cNvPicPr>
          <a:picLocks noChangeAspect="1" noChangeArrowheads="1"/>
        </xdr:cNvPicPr>
      </xdr:nvPicPr>
      <xdr:blipFill>
        <a:blip xmlns:r="http://schemas.openxmlformats.org/officeDocument/2006/relationships" r:embed="rId2" cstate="print"/>
        <a:srcRect t="5166" b="5972"/>
        <a:stretch>
          <a:fillRect/>
        </a:stretch>
      </xdr:blipFill>
      <xdr:spPr bwMode="auto">
        <a:xfrm>
          <a:off x="2596204" y="4919802"/>
          <a:ext cx="1362075" cy="361355"/>
        </a:xfrm>
        <a:prstGeom prst="rect">
          <a:avLst/>
        </a:prstGeom>
        <a:noFill/>
        <a:ln w="1">
          <a:noFill/>
          <a:miter lim="800000"/>
          <a:headEnd/>
          <a:tailEnd type="none" w="med" len="med"/>
        </a:ln>
        <a:effectLst/>
      </xdr:spPr>
    </xdr:pic>
    <xdr:clientData/>
  </xdr:twoCellAnchor>
  <xdr:twoCellAnchor editAs="oneCell">
    <xdr:from>
      <xdr:col>6</xdr:col>
      <xdr:colOff>497798</xdr:colOff>
      <xdr:row>22</xdr:row>
      <xdr:rowOff>43563</xdr:rowOff>
    </xdr:from>
    <xdr:to>
      <xdr:col>8</xdr:col>
      <xdr:colOff>320325</xdr:colOff>
      <xdr:row>24</xdr:row>
      <xdr:rowOff>168508</xdr:rowOff>
    </xdr:to>
    <xdr:pic>
      <xdr:nvPicPr>
        <xdr:cNvPr id="4"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4507823" y="4910838"/>
          <a:ext cx="1251277" cy="391645"/>
        </a:xfrm>
        <a:prstGeom prst="rect">
          <a:avLst/>
        </a:prstGeom>
        <a:noFill/>
        <a:ln w="1">
          <a:noFill/>
          <a:miter lim="800000"/>
          <a:headEnd/>
          <a:tailEnd type="none" w="med" len="med"/>
        </a:ln>
        <a:effectLst/>
      </xdr:spPr>
    </xdr:pic>
    <xdr:clientData/>
  </xdr:twoCellAnchor>
  <xdr:twoCellAnchor editAs="oneCell">
    <xdr:from>
      <xdr:col>9</xdr:col>
      <xdr:colOff>191435</xdr:colOff>
      <xdr:row>22</xdr:row>
      <xdr:rowOff>53465</xdr:rowOff>
    </xdr:from>
    <xdr:to>
      <xdr:col>11</xdr:col>
      <xdr:colOff>30569</xdr:colOff>
      <xdr:row>24</xdr:row>
      <xdr:rowOff>164803</xdr:rowOff>
    </xdr:to>
    <xdr:pic>
      <xdr:nvPicPr>
        <xdr:cNvPr id="5" name="Picture 6"/>
        <xdr:cNvPicPr>
          <a:picLocks noChangeAspect="1" noChangeArrowheads="1"/>
        </xdr:cNvPicPr>
      </xdr:nvPicPr>
      <xdr:blipFill>
        <a:blip xmlns:r="http://schemas.openxmlformats.org/officeDocument/2006/relationships" r:embed="rId4" cstate="print"/>
        <a:srcRect t="3484"/>
        <a:stretch>
          <a:fillRect/>
        </a:stretch>
      </xdr:blipFill>
      <xdr:spPr bwMode="auto">
        <a:xfrm>
          <a:off x="6344585" y="4920740"/>
          <a:ext cx="1267884" cy="378038"/>
        </a:xfrm>
        <a:prstGeom prst="rect">
          <a:avLst/>
        </a:prstGeom>
        <a:noFill/>
        <a:ln w="1">
          <a:noFill/>
          <a:miter lim="800000"/>
          <a:headEnd/>
          <a:tailEnd type="none" w="med" len="med"/>
        </a:ln>
        <a:effectLst/>
      </xdr:spPr>
    </xdr:pic>
    <xdr:clientData/>
  </xdr:twoCellAnchor>
  <xdr:twoCellAnchor>
    <xdr:from>
      <xdr:col>1</xdr:col>
      <xdr:colOff>263039</xdr:colOff>
      <xdr:row>23</xdr:row>
      <xdr:rowOff>45197</xdr:rowOff>
    </xdr:from>
    <xdr:to>
      <xdr:col>2</xdr:col>
      <xdr:colOff>682126</xdr:colOff>
      <xdr:row>24</xdr:row>
      <xdr:rowOff>66675</xdr:rowOff>
    </xdr:to>
    <xdr:sp macro="" textlink="">
      <xdr:nvSpPr>
        <xdr:cNvPr id="6" name="TextBox 5"/>
        <xdr:cNvSpPr txBox="1"/>
      </xdr:nvSpPr>
      <xdr:spPr>
        <a:xfrm>
          <a:off x="701189" y="4969622"/>
          <a:ext cx="1133462" cy="231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b="1">
              <a:latin typeface="Segoe UI" panose="020B0502040204020203" pitchFamily="34" charset="0"/>
              <a:ea typeface="Segoe UI" panose="020B0502040204020203" pitchFamily="34" charset="0"/>
              <a:cs typeface="Segoe UI" panose="020B0502040204020203" pitchFamily="34" charset="0"/>
            </a:rPr>
            <a:t>Polar White</a:t>
          </a:r>
          <a:endParaRPr lang="en-US" sz="1100" b="1" baseline="0">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xdr:from>
      <xdr:col>4</xdr:col>
      <xdr:colOff>172945</xdr:colOff>
      <xdr:row>23</xdr:row>
      <xdr:rowOff>75142</xdr:rowOff>
    </xdr:from>
    <xdr:to>
      <xdr:col>5</xdr:col>
      <xdr:colOff>523876</xdr:colOff>
      <xdr:row>24</xdr:row>
      <xdr:rowOff>66675</xdr:rowOff>
    </xdr:to>
    <xdr:sp macro="" textlink="">
      <xdr:nvSpPr>
        <xdr:cNvPr id="7" name="TextBox 6"/>
        <xdr:cNvSpPr txBox="1"/>
      </xdr:nvSpPr>
      <xdr:spPr>
        <a:xfrm>
          <a:off x="2754220" y="4999567"/>
          <a:ext cx="1065306" cy="201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b="1" baseline="0">
              <a:latin typeface="Segoe UI" panose="020B0502040204020203" pitchFamily="34" charset="0"/>
              <a:ea typeface="Segoe UI" panose="020B0502040204020203" pitchFamily="34" charset="0"/>
              <a:cs typeface="Segoe UI" panose="020B0502040204020203" pitchFamily="34" charset="0"/>
            </a:rPr>
            <a:t>YZ White</a:t>
          </a:r>
          <a:endParaRPr lang="en-US" sz="1100" b="1">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xdr:from>
      <xdr:col>6</xdr:col>
      <xdr:colOff>615017</xdr:colOff>
      <xdr:row>23</xdr:row>
      <xdr:rowOff>54846</xdr:rowOff>
    </xdr:from>
    <xdr:to>
      <xdr:col>8</xdr:col>
      <xdr:colOff>215452</xdr:colOff>
      <xdr:row>24</xdr:row>
      <xdr:rowOff>66675</xdr:rowOff>
    </xdr:to>
    <xdr:sp macro="" textlink="">
      <xdr:nvSpPr>
        <xdr:cNvPr id="8" name="TextBox 7"/>
        <xdr:cNvSpPr txBox="1"/>
      </xdr:nvSpPr>
      <xdr:spPr>
        <a:xfrm>
          <a:off x="4625042" y="4979271"/>
          <a:ext cx="1029185" cy="221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b="1">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Dove Grey</a:t>
          </a:r>
          <a:endParaRPr lang="en-US" sz="1200" b="1"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xdr:from>
      <xdr:col>9</xdr:col>
      <xdr:colOff>304738</xdr:colOff>
      <xdr:row>23</xdr:row>
      <xdr:rowOff>41898</xdr:rowOff>
    </xdr:from>
    <xdr:to>
      <xdr:col>10</xdr:col>
      <xdr:colOff>643269</xdr:colOff>
      <xdr:row>24</xdr:row>
      <xdr:rowOff>57150</xdr:rowOff>
    </xdr:to>
    <xdr:sp macro="" textlink="">
      <xdr:nvSpPr>
        <xdr:cNvPr id="9" name="TextBox 8"/>
        <xdr:cNvSpPr txBox="1"/>
      </xdr:nvSpPr>
      <xdr:spPr>
        <a:xfrm>
          <a:off x="6457888" y="4966323"/>
          <a:ext cx="1052906" cy="2248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b="1">
              <a:solidFill>
                <a:schemeClr val="bg1"/>
              </a:solidFill>
              <a:latin typeface="Segoe UI" panose="020B0502040204020203" pitchFamily="34" charset="0"/>
              <a:ea typeface="Segoe UI" panose="020B0502040204020203" pitchFamily="34" charset="0"/>
              <a:cs typeface="Segoe UI" panose="020B0502040204020203" pitchFamily="34" charset="0"/>
            </a:rPr>
            <a:t>Black</a:t>
          </a:r>
          <a:endParaRPr lang="en-US" sz="1200" b="1" baseline="0">
            <a:solidFill>
              <a:schemeClr val="bg1"/>
            </a:solidFill>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xdr:from>
      <xdr:col>0</xdr:col>
      <xdr:colOff>171450</xdr:colOff>
      <xdr:row>156</xdr:row>
      <xdr:rowOff>114301</xdr:rowOff>
    </xdr:from>
    <xdr:to>
      <xdr:col>11</xdr:col>
      <xdr:colOff>409575</xdr:colOff>
      <xdr:row>165</xdr:row>
      <xdr:rowOff>85725</xdr:rowOff>
    </xdr:to>
    <xdr:pic>
      <xdr:nvPicPr>
        <xdr:cNvPr id="10" name="Picture 2" descr="image002"/>
        <xdr:cNvPicPr>
          <a:picLocks noChangeAspect="1" noChangeArrowheads="1"/>
        </xdr:cNvPicPr>
      </xdr:nvPicPr>
      <xdr:blipFill>
        <a:blip xmlns:r="http://schemas.openxmlformats.org/officeDocument/2006/relationships" r:embed="rId5" cstate="print"/>
        <a:srcRect/>
        <a:stretch>
          <a:fillRect/>
        </a:stretch>
      </xdr:blipFill>
      <xdr:spPr bwMode="auto">
        <a:xfrm>
          <a:off x="171450" y="30594301"/>
          <a:ext cx="7820025" cy="1647824"/>
        </a:xfrm>
        <a:prstGeom prst="rect">
          <a:avLst/>
        </a:prstGeom>
        <a:noFill/>
        <a:ln w="9525">
          <a:noFill/>
          <a:miter lim="800000"/>
          <a:headEnd/>
          <a:tailEnd/>
        </a:ln>
      </xdr:spPr>
    </xdr:pic>
    <xdr:clientData/>
  </xdr:twoCellAnchor>
  <xdr:twoCellAnchor editAs="oneCell">
    <xdr:from>
      <xdr:col>0</xdr:col>
      <xdr:colOff>28575</xdr:colOff>
      <xdr:row>123</xdr:row>
      <xdr:rowOff>66675</xdr:rowOff>
    </xdr:from>
    <xdr:to>
      <xdr:col>8</xdr:col>
      <xdr:colOff>372002</xdr:colOff>
      <xdr:row>141</xdr:row>
      <xdr:rowOff>171450</xdr:rowOff>
    </xdr:to>
    <xdr:pic>
      <xdr:nvPicPr>
        <xdr:cNvPr id="11"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28575" y="23983950"/>
          <a:ext cx="5782202" cy="4038600"/>
        </a:xfrm>
        <a:prstGeom prst="rect">
          <a:avLst/>
        </a:prstGeom>
        <a:noFill/>
        <a:ln w="1">
          <a:noFill/>
          <a:miter lim="800000"/>
          <a:headEnd/>
          <a:tailEnd type="none" w="med" len="med"/>
        </a:ln>
        <a:effectLst/>
      </xdr:spPr>
    </xdr:pic>
    <xdr:clientData/>
  </xdr:twoCellAnchor>
  <xdr:twoCellAnchor editAs="oneCell">
    <xdr:from>
      <xdr:col>0</xdr:col>
      <xdr:colOff>123825</xdr:colOff>
      <xdr:row>0</xdr:row>
      <xdr:rowOff>123825</xdr:rowOff>
    </xdr:from>
    <xdr:to>
      <xdr:col>2</xdr:col>
      <xdr:colOff>571499</xdr:colOff>
      <xdr:row>1</xdr:row>
      <xdr:rowOff>272050</xdr:rowOff>
    </xdr:to>
    <xdr:pic>
      <xdr:nvPicPr>
        <xdr:cNvPr id="13" name="Picture 12"/>
        <xdr:cNvPicPr>
          <a:picLocks noChangeAspect="1"/>
        </xdr:cNvPicPr>
      </xdr:nvPicPr>
      <xdr:blipFill rotWithShape="1">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b="13244"/>
        <a:stretch/>
      </xdr:blipFill>
      <xdr:spPr>
        <a:xfrm>
          <a:off x="123825" y="123825"/>
          <a:ext cx="1600199" cy="576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133113</xdr:colOff>
      <xdr:row>22</xdr:row>
      <xdr:rowOff>42725</xdr:rowOff>
    </xdr:from>
    <xdr:to>
      <xdr:col>3</xdr:col>
      <xdr:colOff>134527</xdr:colOff>
      <xdr:row>24</xdr:row>
      <xdr:rowOff>143322</xdr:rowOff>
    </xdr:to>
    <xdr:pic>
      <xdr:nvPicPr>
        <xdr:cNvPr id="2" name="Picture 3"/>
        <xdr:cNvPicPr>
          <a:picLocks noChangeAspect="1" noChangeArrowheads="1"/>
        </xdr:cNvPicPr>
      </xdr:nvPicPr>
      <xdr:blipFill>
        <a:blip xmlns:r="http://schemas.openxmlformats.org/officeDocument/2006/relationships" r:embed="rId1" cstate="print"/>
        <a:srcRect t="3174" b="4782"/>
        <a:stretch>
          <a:fillRect/>
        </a:stretch>
      </xdr:blipFill>
      <xdr:spPr bwMode="auto">
        <a:xfrm>
          <a:off x="571263" y="4976675"/>
          <a:ext cx="1430164" cy="367297"/>
        </a:xfrm>
        <a:prstGeom prst="rect">
          <a:avLst/>
        </a:prstGeom>
        <a:noFill/>
        <a:ln w="1">
          <a:noFill/>
          <a:miter lim="800000"/>
          <a:headEnd/>
          <a:tailEnd type="none" w="med" len="med"/>
        </a:ln>
        <a:effectLst/>
      </xdr:spPr>
    </xdr:pic>
    <xdr:clientData/>
  </xdr:twoCellAnchor>
  <xdr:twoCellAnchor editAs="oneCell">
    <xdr:from>
      <xdr:col>4</xdr:col>
      <xdr:colOff>14929</xdr:colOff>
      <xdr:row>22</xdr:row>
      <xdr:rowOff>52527</xdr:rowOff>
    </xdr:from>
    <xdr:to>
      <xdr:col>5</xdr:col>
      <xdr:colOff>662629</xdr:colOff>
      <xdr:row>24</xdr:row>
      <xdr:rowOff>147182</xdr:rowOff>
    </xdr:to>
    <xdr:pic>
      <xdr:nvPicPr>
        <xdr:cNvPr id="3" name="Picture 4"/>
        <xdr:cNvPicPr>
          <a:picLocks noChangeAspect="1" noChangeArrowheads="1"/>
        </xdr:cNvPicPr>
      </xdr:nvPicPr>
      <xdr:blipFill>
        <a:blip xmlns:r="http://schemas.openxmlformats.org/officeDocument/2006/relationships" r:embed="rId2" cstate="print"/>
        <a:srcRect t="5166" b="5972"/>
        <a:stretch>
          <a:fillRect/>
        </a:stretch>
      </xdr:blipFill>
      <xdr:spPr bwMode="auto">
        <a:xfrm>
          <a:off x="2596204" y="4986477"/>
          <a:ext cx="1362075" cy="361355"/>
        </a:xfrm>
        <a:prstGeom prst="rect">
          <a:avLst/>
        </a:prstGeom>
        <a:noFill/>
        <a:ln w="1">
          <a:noFill/>
          <a:miter lim="800000"/>
          <a:headEnd/>
          <a:tailEnd type="none" w="med" len="med"/>
        </a:ln>
        <a:effectLst/>
      </xdr:spPr>
    </xdr:pic>
    <xdr:clientData/>
  </xdr:twoCellAnchor>
  <xdr:twoCellAnchor editAs="oneCell">
    <xdr:from>
      <xdr:col>6</xdr:col>
      <xdr:colOff>497798</xdr:colOff>
      <xdr:row>22</xdr:row>
      <xdr:rowOff>43563</xdr:rowOff>
    </xdr:from>
    <xdr:to>
      <xdr:col>8</xdr:col>
      <xdr:colOff>320325</xdr:colOff>
      <xdr:row>24</xdr:row>
      <xdr:rowOff>168508</xdr:rowOff>
    </xdr:to>
    <xdr:pic>
      <xdr:nvPicPr>
        <xdr:cNvPr id="4"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4507823" y="4977513"/>
          <a:ext cx="1251277" cy="391645"/>
        </a:xfrm>
        <a:prstGeom prst="rect">
          <a:avLst/>
        </a:prstGeom>
        <a:noFill/>
        <a:ln w="1">
          <a:noFill/>
          <a:miter lim="800000"/>
          <a:headEnd/>
          <a:tailEnd type="none" w="med" len="med"/>
        </a:ln>
        <a:effectLst/>
      </xdr:spPr>
    </xdr:pic>
    <xdr:clientData/>
  </xdr:twoCellAnchor>
  <xdr:twoCellAnchor editAs="oneCell">
    <xdr:from>
      <xdr:col>9</xdr:col>
      <xdr:colOff>191435</xdr:colOff>
      <xdr:row>22</xdr:row>
      <xdr:rowOff>53465</xdr:rowOff>
    </xdr:from>
    <xdr:to>
      <xdr:col>11</xdr:col>
      <xdr:colOff>30569</xdr:colOff>
      <xdr:row>24</xdr:row>
      <xdr:rowOff>164803</xdr:rowOff>
    </xdr:to>
    <xdr:pic>
      <xdr:nvPicPr>
        <xdr:cNvPr id="5" name="Picture 6"/>
        <xdr:cNvPicPr>
          <a:picLocks noChangeAspect="1" noChangeArrowheads="1"/>
        </xdr:cNvPicPr>
      </xdr:nvPicPr>
      <xdr:blipFill>
        <a:blip xmlns:r="http://schemas.openxmlformats.org/officeDocument/2006/relationships" r:embed="rId4" cstate="print"/>
        <a:srcRect t="3484"/>
        <a:stretch>
          <a:fillRect/>
        </a:stretch>
      </xdr:blipFill>
      <xdr:spPr bwMode="auto">
        <a:xfrm>
          <a:off x="6344585" y="4987415"/>
          <a:ext cx="1267884" cy="378038"/>
        </a:xfrm>
        <a:prstGeom prst="rect">
          <a:avLst/>
        </a:prstGeom>
        <a:noFill/>
        <a:ln w="1">
          <a:noFill/>
          <a:miter lim="800000"/>
          <a:headEnd/>
          <a:tailEnd type="none" w="med" len="med"/>
        </a:ln>
        <a:effectLst/>
      </xdr:spPr>
    </xdr:pic>
    <xdr:clientData/>
  </xdr:twoCellAnchor>
  <xdr:twoCellAnchor>
    <xdr:from>
      <xdr:col>1</xdr:col>
      <xdr:colOff>263039</xdr:colOff>
      <xdr:row>23</xdr:row>
      <xdr:rowOff>45197</xdr:rowOff>
    </xdr:from>
    <xdr:to>
      <xdr:col>2</xdr:col>
      <xdr:colOff>682126</xdr:colOff>
      <xdr:row>24</xdr:row>
      <xdr:rowOff>66675</xdr:rowOff>
    </xdr:to>
    <xdr:sp macro="" textlink="">
      <xdr:nvSpPr>
        <xdr:cNvPr id="6" name="TextBox 5"/>
        <xdr:cNvSpPr txBox="1"/>
      </xdr:nvSpPr>
      <xdr:spPr>
        <a:xfrm>
          <a:off x="701189" y="5036297"/>
          <a:ext cx="1133462" cy="231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b="1">
              <a:latin typeface="Segoe UI" panose="020B0502040204020203" pitchFamily="34" charset="0"/>
              <a:ea typeface="Segoe UI" panose="020B0502040204020203" pitchFamily="34" charset="0"/>
              <a:cs typeface="Segoe UI" panose="020B0502040204020203" pitchFamily="34" charset="0"/>
            </a:rPr>
            <a:t>Polar White</a:t>
          </a:r>
          <a:endParaRPr lang="en-US" sz="1100" b="1" baseline="0">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xdr:from>
      <xdr:col>4</xdr:col>
      <xdr:colOff>172945</xdr:colOff>
      <xdr:row>23</xdr:row>
      <xdr:rowOff>75142</xdr:rowOff>
    </xdr:from>
    <xdr:to>
      <xdr:col>5</xdr:col>
      <xdr:colOff>523876</xdr:colOff>
      <xdr:row>24</xdr:row>
      <xdr:rowOff>66675</xdr:rowOff>
    </xdr:to>
    <xdr:sp macro="" textlink="">
      <xdr:nvSpPr>
        <xdr:cNvPr id="7" name="TextBox 6"/>
        <xdr:cNvSpPr txBox="1"/>
      </xdr:nvSpPr>
      <xdr:spPr>
        <a:xfrm>
          <a:off x="2754220" y="5066242"/>
          <a:ext cx="1065306" cy="201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b="1" baseline="0">
              <a:latin typeface="Segoe UI" panose="020B0502040204020203" pitchFamily="34" charset="0"/>
              <a:ea typeface="Segoe UI" panose="020B0502040204020203" pitchFamily="34" charset="0"/>
              <a:cs typeface="Segoe UI" panose="020B0502040204020203" pitchFamily="34" charset="0"/>
            </a:rPr>
            <a:t>YZ White</a:t>
          </a:r>
          <a:endParaRPr lang="en-US" sz="1100" b="1">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xdr:from>
      <xdr:col>6</xdr:col>
      <xdr:colOff>615017</xdr:colOff>
      <xdr:row>23</xdr:row>
      <xdr:rowOff>54846</xdr:rowOff>
    </xdr:from>
    <xdr:to>
      <xdr:col>8</xdr:col>
      <xdr:colOff>215452</xdr:colOff>
      <xdr:row>24</xdr:row>
      <xdr:rowOff>66675</xdr:rowOff>
    </xdr:to>
    <xdr:sp macro="" textlink="">
      <xdr:nvSpPr>
        <xdr:cNvPr id="8" name="TextBox 7"/>
        <xdr:cNvSpPr txBox="1"/>
      </xdr:nvSpPr>
      <xdr:spPr>
        <a:xfrm>
          <a:off x="4625042" y="5045946"/>
          <a:ext cx="1029185" cy="221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b="1">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Dove Grey</a:t>
          </a:r>
          <a:endParaRPr lang="en-US" sz="1200" b="1"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xdr:from>
      <xdr:col>9</xdr:col>
      <xdr:colOff>304738</xdr:colOff>
      <xdr:row>23</xdr:row>
      <xdr:rowOff>41898</xdr:rowOff>
    </xdr:from>
    <xdr:to>
      <xdr:col>10</xdr:col>
      <xdr:colOff>643269</xdr:colOff>
      <xdr:row>24</xdr:row>
      <xdr:rowOff>57150</xdr:rowOff>
    </xdr:to>
    <xdr:sp macro="" textlink="">
      <xdr:nvSpPr>
        <xdr:cNvPr id="9" name="TextBox 8"/>
        <xdr:cNvSpPr txBox="1"/>
      </xdr:nvSpPr>
      <xdr:spPr>
        <a:xfrm>
          <a:off x="6457888" y="5032998"/>
          <a:ext cx="1052906" cy="2248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b="1">
              <a:solidFill>
                <a:schemeClr val="bg1"/>
              </a:solidFill>
              <a:latin typeface="Segoe UI" panose="020B0502040204020203" pitchFamily="34" charset="0"/>
              <a:ea typeface="Segoe UI" panose="020B0502040204020203" pitchFamily="34" charset="0"/>
              <a:cs typeface="Segoe UI" panose="020B0502040204020203" pitchFamily="34" charset="0"/>
            </a:rPr>
            <a:t>Black</a:t>
          </a:r>
          <a:endParaRPr lang="en-US" sz="1200" b="1" baseline="0">
            <a:solidFill>
              <a:schemeClr val="bg1"/>
            </a:solidFill>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editAs="oneCell">
    <xdr:from>
      <xdr:col>1</xdr:col>
      <xdr:colOff>76200</xdr:colOff>
      <xdr:row>122</xdr:row>
      <xdr:rowOff>9525</xdr:rowOff>
    </xdr:from>
    <xdr:to>
      <xdr:col>8</xdr:col>
      <xdr:colOff>495300</xdr:colOff>
      <xdr:row>126</xdr:row>
      <xdr:rowOff>104775</xdr:rowOff>
    </xdr:to>
    <xdr:pic>
      <xdr:nvPicPr>
        <xdr:cNvPr id="11" name="Picture 1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4350" y="23593425"/>
          <a:ext cx="5419725"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162</xdr:row>
      <xdr:rowOff>123825</xdr:rowOff>
    </xdr:from>
    <xdr:to>
      <xdr:col>7</xdr:col>
      <xdr:colOff>304800</xdr:colOff>
      <xdr:row>167</xdr:row>
      <xdr:rowOff>57150</xdr:rowOff>
    </xdr:to>
    <xdr:pic>
      <xdr:nvPicPr>
        <xdr:cNvPr id="12" name="Picture 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1737300"/>
          <a:ext cx="5029200"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0</xdr:row>
      <xdr:rowOff>152400</xdr:rowOff>
    </xdr:from>
    <xdr:to>
      <xdr:col>2</xdr:col>
      <xdr:colOff>571499</xdr:colOff>
      <xdr:row>1</xdr:row>
      <xdr:rowOff>233950</xdr:rowOff>
    </xdr:to>
    <xdr:pic>
      <xdr:nvPicPr>
        <xdr:cNvPr id="13" name="Picture 12"/>
        <xdr:cNvPicPr>
          <a:picLocks noChangeAspect="1"/>
        </xdr:cNvPicPr>
      </xdr:nvPicPr>
      <xdr:blipFill rotWithShape="1">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b="13244"/>
        <a:stretch/>
      </xdr:blipFill>
      <xdr:spPr>
        <a:xfrm>
          <a:off x="123825" y="152400"/>
          <a:ext cx="1600199" cy="5768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134711</xdr:colOff>
      <xdr:row>108</xdr:row>
      <xdr:rowOff>127908</xdr:rowOff>
    </xdr:from>
    <xdr:to>
      <xdr:col>5</xdr:col>
      <xdr:colOff>504281</xdr:colOff>
      <xdr:row>112</xdr:row>
      <xdr:rowOff>192527</xdr:rowOff>
    </xdr:to>
    <xdr:pic>
      <xdr:nvPicPr>
        <xdr:cNvPr id="2" name="Picture 1"/>
        <xdr:cNvPicPr/>
      </xdr:nvPicPr>
      <xdr:blipFill>
        <a:blip xmlns:r="http://schemas.openxmlformats.org/officeDocument/2006/relationships" r:embed="rId1" cstate="print"/>
        <a:srcRect/>
        <a:stretch>
          <a:fillRect/>
        </a:stretch>
      </xdr:blipFill>
      <xdr:spPr bwMode="auto">
        <a:xfrm>
          <a:off x="744311" y="19863708"/>
          <a:ext cx="3017520" cy="902820"/>
        </a:xfrm>
        <a:prstGeom prst="rect">
          <a:avLst/>
        </a:prstGeom>
        <a:noFill/>
        <a:ln w="9525">
          <a:noFill/>
          <a:miter lim="800000"/>
          <a:headEnd/>
          <a:tailEnd/>
        </a:ln>
      </xdr:spPr>
    </xdr:pic>
    <xdr:clientData/>
  </xdr:twoCellAnchor>
  <xdr:twoCellAnchor editAs="oneCell">
    <xdr:from>
      <xdr:col>6</xdr:col>
      <xdr:colOff>29936</xdr:colOff>
      <xdr:row>108</xdr:row>
      <xdr:rowOff>69396</xdr:rowOff>
    </xdr:from>
    <xdr:to>
      <xdr:col>9</xdr:col>
      <xdr:colOff>904331</xdr:colOff>
      <xdr:row>112</xdr:row>
      <xdr:rowOff>184794</xdr:rowOff>
    </xdr:to>
    <xdr:pic>
      <xdr:nvPicPr>
        <xdr:cNvPr id="3" name="Picture 2"/>
        <xdr:cNvPicPr/>
      </xdr:nvPicPr>
      <xdr:blipFill>
        <a:blip xmlns:r="http://schemas.openxmlformats.org/officeDocument/2006/relationships" r:embed="rId2" cstate="print"/>
        <a:srcRect/>
        <a:stretch>
          <a:fillRect/>
        </a:stretch>
      </xdr:blipFill>
      <xdr:spPr bwMode="auto">
        <a:xfrm>
          <a:off x="3897086" y="19805196"/>
          <a:ext cx="3017520" cy="953599"/>
        </a:xfrm>
        <a:prstGeom prst="rect">
          <a:avLst/>
        </a:prstGeom>
        <a:noFill/>
        <a:ln w="9525">
          <a:noFill/>
          <a:miter lim="800000"/>
          <a:headEnd/>
          <a:tailEnd/>
        </a:ln>
      </xdr:spPr>
    </xdr:pic>
    <xdr:clientData/>
  </xdr:twoCellAnchor>
  <xdr:twoCellAnchor>
    <xdr:from>
      <xdr:col>1</xdr:col>
      <xdr:colOff>203785</xdr:colOff>
      <xdr:row>112</xdr:row>
      <xdr:rowOff>133212</xdr:rowOff>
    </xdr:from>
    <xdr:to>
      <xdr:col>2</xdr:col>
      <xdr:colOff>485775</xdr:colOff>
      <xdr:row>114</xdr:row>
      <xdr:rowOff>180976</xdr:rowOff>
    </xdr:to>
    <xdr:sp macro="" textlink="">
      <xdr:nvSpPr>
        <xdr:cNvPr id="4" name="TextBox 3"/>
        <xdr:cNvSpPr txBox="1"/>
      </xdr:nvSpPr>
      <xdr:spPr>
        <a:xfrm>
          <a:off x="813385" y="20707212"/>
          <a:ext cx="891590" cy="4668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50">
              <a:latin typeface="Segoe UI Semibold" panose="020B0702040204020203" pitchFamily="34" charset="0"/>
              <a:ea typeface="Segoe UI" panose="020B0502040204020203" pitchFamily="34" charset="0"/>
              <a:cs typeface="Segoe UI" panose="020B0502040204020203" pitchFamily="34" charset="0"/>
            </a:rPr>
            <a:t>Option</a:t>
          </a:r>
          <a:r>
            <a:rPr lang="en-US" sz="1050" baseline="0">
              <a:latin typeface="Segoe UI Semibold" panose="020B0702040204020203" pitchFamily="34" charset="0"/>
              <a:ea typeface="Segoe UI" panose="020B0502040204020203" pitchFamily="34" charset="0"/>
              <a:cs typeface="Segoe UI" panose="020B0502040204020203" pitchFamily="34" charset="0"/>
            </a:rPr>
            <a:t> 'A'</a:t>
          </a:r>
        </a:p>
        <a:p>
          <a:pPr algn="ctr"/>
          <a:r>
            <a:rPr lang="en-US" sz="1050" baseline="0">
              <a:latin typeface="Segoe UI Semibold" panose="020B0702040204020203" pitchFamily="34" charset="0"/>
              <a:ea typeface="Segoe UI" panose="020B0502040204020203" pitchFamily="34" charset="0"/>
              <a:cs typeface="Segoe UI" panose="020B0502040204020203" pitchFamily="34" charset="0"/>
            </a:rPr>
            <a:t>Standard</a:t>
          </a:r>
        </a:p>
      </xdr:txBody>
    </xdr:sp>
    <xdr:clientData/>
  </xdr:twoCellAnchor>
  <xdr:twoCellAnchor>
    <xdr:from>
      <xdr:col>3</xdr:col>
      <xdr:colOff>9363</xdr:colOff>
      <xdr:row>112</xdr:row>
      <xdr:rowOff>153461</xdr:rowOff>
    </xdr:from>
    <xdr:to>
      <xdr:col>4</xdr:col>
      <xdr:colOff>190499</xdr:colOff>
      <xdr:row>114</xdr:row>
      <xdr:rowOff>10586</xdr:rowOff>
    </xdr:to>
    <xdr:sp macro="" textlink="">
      <xdr:nvSpPr>
        <xdr:cNvPr id="5" name="TextBox 4"/>
        <xdr:cNvSpPr txBox="1"/>
      </xdr:nvSpPr>
      <xdr:spPr>
        <a:xfrm>
          <a:off x="1838163" y="20727461"/>
          <a:ext cx="895511"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50">
              <a:latin typeface="Segoe UI Semibold" panose="020B0702040204020203" pitchFamily="34" charset="0"/>
              <a:ea typeface="Segoe UI" panose="020B0502040204020203" pitchFamily="34" charset="0"/>
              <a:cs typeface="Segoe UI" panose="020B0502040204020203" pitchFamily="34" charset="0"/>
            </a:rPr>
            <a:t>Option</a:t>
          </a:r>
          <a:r>
            <a:rPr lang="en-US" sz="1050" baseline="0">
              <a:latin typeface="Segoe UI" panose="020B0502040204020203" pitchFamily="34" charset="0"/>
              <a:ea typeface="Segoe UI" panose="020B0502040204020203" pitchFamily="34" charset="0"/>
              <a:cs typeface="Segoe UI" panose="020B0502040204020203" pitchFamily="34" charset="0"/>
            </a:rPr>
            <a:t> 'B'</a:t>
          </a:r>
        </a:p>
      </xdr:txBody>
    </xdr:sp>
    <xdr:clientData/>
  </xdr:twoCellAnchor>
  <xdr:twoCellAnchor>
    <xdr:from>
      <xdr:col>4</xdr:col>
      <xdr:colOff>287670</xdr:colOff>
      <xdr:row>112</xdr:row>
      <xdr:rowOff>167047</xdr:rowOff>
    </xdr:from>
    <xdr:to>
      <xdr:col>5</xdr:col>
      <xdr:colOff>532599</xdr:colOff>
      <xdr:row>114</xdr:row>
      <xdr:rowOff>5122</xdr:rowOff>
    </xdr:to>
    <xdr:sp macro="" textlink="">
      <xdr:nvSpPr>
        <xdr:cNvPr id="6" name="TextBox 5"/>
        <xdr:cNvSpPr txBox="1"/>
      </xdr:nvSpPr>
      <xdr:spPr>
        <a:xfrm>
          <a:off x="2830845" y="20741047"/>
          <a:ext cx="95930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50">
              <a:latin typeface="Segoe UI Semibold" panose="020B0702040204020203" pitchFamily="34" charset="0"/>
              <a:ea typeface="Segoe UI" panose="020B0502040204020203" pitchFamily="34" charset="0"/>
              <a:cs typeface="Segoe UI" panose="020B0502040204020203" pitchFamily="34" charset="0"/>
            </a:rPr>
            <a:t>Option</a:t>
          </a:r>
          <a:r>
            <a:rPr lang="en-US" sz="1050" baseline="0">
              <a:latin typeface="Segoe UI Semibold" panose="020B0702040204020203" pitchFamily="34" charset="0"/>
              <a:ea typeface="Segoe UI" panose="020B0502040204020203" pitchFamily="34" charset="0"/>
              <a:cs typeface="Segoe UI" panose="020B0502040204020203" pitchFamily="34" charset="0"/>
            </a:rPr>
            <a:t> 'C'</a:t>
          </a:r>
        </a:p>
      </xdr:txBody>
    </xdr:sp>
    <xdr:clientData/>
  </xdr:twoCellAnchor>
  <xdr:twoCellAnchor>
    <xdr:from>
      <xdr:col>6</xdr:col>
      <xdr:colOff>114300</xdr:colOff>
      <xdr:row>112</xdr:row>
      <xdr:rowOff>156002</xdr:rowOff>
    </xdr:from>
    <xdr:to>
      <xdr:col>7</xdr:col>
      <xdr:colOff>276225</xdr:colOff>
      <xdr:row>114</xdr:row>
      <xdr:rowOff>9525</xdr:rowOff>
    </xdr:to>
    <xdr:sp macro="" textlink="">
      <xdr:nvSpPr>
        <xdr:cNvPr id="7" name="TextBox 6"/>
        <xdr:cNvSpPr txBox="1"/>
      </xdr:nvSpPr>
      <xdr:spPr>
        <a:xfrm>
          <a:off x="3981450" y="20730002"/>
          <a:ext cx="876300" cy="272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50">
              <a:latin typeface="Segoe UI Semibold" panose="020B0702040204020203" pitchFamily="34" charset="0"/>
              <a:ea typeface="Segoe UI" panose="020B0502040204020203" pitchFamily="34" charset="0"/>
              <a:cs typeface="Segoe UI" panose="020B0502040204020203" pitchFamily="34" charset="0"/>
            </a:rPr>
            <a:t>Option '</a:t>
          </a:r>
          <a:r>
            <a:rPr lang="en-US" sz="1050" baseline="0">
              <a:latin typeface="Segoe UI Semibold" panose="020B0702040204020203" pitchFamily="34" charset="0"/>
              <a:ea typeface="Segoe UI" panose="020B0502040204020203" pitchFamily="34" charset="0"/>
              <a:cs typeface="Segoe UI" panose="020B0502040204020203" pitchFamily="34" charset="0"/>
            </a:rPr>
            <a:t>D'</a:t>
          </a:r>
        </a:p>
      </xdr:txBody>
    </xdr:sp>
    <xdr:clientData/>
  </xdr:twoCellAnchor>
  <xdr:twoCellAnchor>
    <xdr:from>
      <xdr:col>7</xdr:col>
      <xdr:colOff>402772</xdr:colOff>
      <xdr:row>112</xdr:row>
      <xdr:rowOff>145597</xdr:rowOff>
    </xdr:from>
    <xdr:to>
      <xdr:col>8</xdr:col>
      <xdr:colOff>476251</xdr:colOff>
      <xdr:row>113</xdr:row>
      <xdr:rowOff>193222</xdr:rowOff>
    </xdr:to>
    <xdr:sp macro="" textlink="">
      <xdr:nvSpPr>
        <xdr:cNvPr id="8" name="TextBox 7"/>
        <xdr:cNvSpPr txBox="1"/>
      </xdr:nvSpPr>
      <xdr:spPr>
        <a:xfrm>
          <a:off x="4984297" y="20719597"/>
          <a:ext cx="78785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50">
              <a:latin typeface="Segoe UI Semibold" panose="020B0702040204020203" pitchFamily="34" charset="0"/>
              <a:ea typeface="Segoe UI" panose="020B0502040204020203" pitchFamily="34" charset="0"/>
              <a:cs typeface="Segoe UI" panose="020B0502040204020203" pitchFamily="34" charset="0"/>
            </a:rPr>
            <a:t>Option</a:t>
          </a:r>
          <a:r>
            <a:rPr lang="en-US" sz="1050" baseline="0">
              <a:latin typeface="Segoe UI Semibold" panose="020B0702040204020203" pitchFamily="34" charset="0"/>
              <a:ea typeface="Segoe UI" panose="020B0502040204020203" pitchFamily="34" charset="0"/>
              <a:cs typeface="Segoe UI" panose="020B0502040204020203" pitchFamily="34" charset="0"/>
            </a:rPr>
            <a:t> 'E'</a:t>
          </a:r>
        </a:p>
      </xdr:txBody>
    </xdr:sp>
    <xdr:clientData/>
  </xdr:twoCellAnchor>
  <xdr:twoCellAnchor>
    <xdr:from>
      <xdr:col>8</xdr:col>
      <xdr:colOff>703489</xdr:colOff>
      <xdr:row>112</xdr:row>
      <xdr:rowOff>155122</xdr:rowOff>
    </xdr:from>
    <xdr:to>
      <xdr:col>9</xdr:col>
      <xdr:colOff>819150</xdr:colOff>
      <xdr:row>113</xdr:row>
      <xdr:rowOff>202747</xdr:rowOff>
    </xdr:to>
    <xdr:sp macro="" textlink="">
      <xdr:nvSpPr>
        <xdr:cNvPr id="9" name="TextBox 8"/>
        <xdr:cNvSpPr txBox="1"/>
      </xdr:nvSpPr>
      <xdr:spPr>
        <a:xfrm>
          <a:off x="5999389" y="20729122"/>
          <a:ext cx="83003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50">
              <a:latin typeface="Segoe UI Semibold" panose="020B0702040204020203" pitchFamily="34" charset="0"/>
              <a:ea typeface="Segoe UI" panose="020B0502040204020203" pitchFamily="34" charset="0"/>
              <a:cs typeface="Segoe UI" panose="020B0502040204020203" pitchFamily="34" charset="0"/>
            </a:rPr>
            <a:t>Option</a:t>
          </a:r>
          <a:r>
            <a:rPr lang="en-US" sz="1050" baseline="0">
              <a:latin typeface="Segoe UI Semibold" panose="020B0702040204020203" pitchFamily="34" charset="0"/>
              <a:ea typeface="Segoe UI" panose="020B0502040204020203" pitchFamily="34" charset="0"/>
              <a:cs typeface="Segoe UI" panose="020B0502040204020203" pitchFamily="34" charset="0"/>
            </a:rPr>
            <a:t> 'F'</a:t>
          </a:r>
        </a:p>
      </xdr:txBody>
    </xdr:sp>
    <xdr:clientData/>
  </xdr:twoCellAnchor>
  <xdr:twoCellAnchor editAs="oneCell">
    <xdr:from>
      <xdr:col>0</xdr:col>
      <xdr:colOff>19050</xdr:colOff>
      <xdr:row>72</xdr:row>
      <xdr:rowOff>28575</xdr:rowOff>
    </xdr:from>
    <xdr:to>
      <xdr:col>7</xdr:col>
      <xdr:colOff>664807</xdr:colOff>
      <xdr:row>93</xdr:row>
      <xdr:rowOff>180975</xdr:rowOff>
    </xdr:to>
    <xdr:pic>
      <xdr:nvPicPr>
        <xdr:cNvPr id="10"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9050" y="13211175"/>
          <a:ext cx="5227282" cy="4152899"/>
        </a:xfrm>
        <a:prstGeom prst="rect">
          <a:avLst/>
        </a:prstGeom>
        <a:noFill/>
        <a:ln w="1">
          <a:noFill/>
          <a:miter lim="800000"/>
          <a:headEnd/>
          <a:tailEnd type="none" w="med" len="med"/>
        </a:ln>
        <a:effectLst/>
      </xdr:spPr>
    </xdr:pic>
    <xdr:clientData/>
  </xdr:twoCellAnchor>
  <xdr:twoCellAnchor editAs="oneCell">
    <xdr:from>
      <xdr:col>0</xdr:col>
      <xdr:colOff>107830</xdr:colOff>
      <xdr:row>0</xdr:row>
      <xdr:rowOff>134788</xdr:rowOff>
    </xdr:from>
    <xdr:to>
      <xdr:col>2</xdr:col>
      <xdr:colOff>485954</xdr:colOff>
      <xdr:row>1</xdr:row>
      <xdr:rowOff>280317</xdr:rowOff>
    </xdr:to>
    <xdr:pic>
      <xdr:nvPicPr>
        <xdr:cNvPr id="12" name="Picture 11"/>
        <xdr:cNvPicPr>
          <a:picLocks noChangeAspect="1"/>
        </xdr:cNvPicPr>
      </xdr:nvPicPr>
      <xdr:blipFill rotWithShape="1">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b="13244"/>
        <a:stretch/>
      </xdr:blipFill>
      <xdr:spPr>
        <a:xfrm>
          <a:off x="107830" y="134788"/>
          <a:ext cx="1600199" cy="5768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346129</xdr:colOff>
      <xdr:row>195</xdr:row>
      <xdr:rowOff>3068</xdr:rowOff>
    </xdr:from>
    <xdr:to>
      <xdr:col>12</xdr:col>
      <xdr:colOff>130859</xdr:colOff>
      <xdr:row>199</xdr:row>
      <xdr:rowOff>62316</xdr:rowOff>
    </xdr:to>
    <xdr:pic>
      <xdr:nvPicPr>
        <xdr:cNvPr id="2" name="Picture 1" descr="http://www.primedesign.net/wp-content/uploads/2014/12/Condiut-Tubes-400x217.jpg"/>
        <xdr:cNvPicPr>
          <a:picLocks noChangeAspect="1"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5956354" y="34883618"/>
          <a:ext cx="1518280" cy="821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189002</xdr:colOff>
      <xdr:row>194</xdr:row>
      <xdr:rowOff>115698</xdr:rowOff>
    </xdr:from>
    <xdr:to>
      <xdr:col>3</xdr:col>
      <xdr:colOff>16203</xdr:colOff>
      <xdr:row>198</xdr:row>
      <xdr:rowOff>85217</xdr:rowOff>
    </xdr:to>
    <xdr:pic>
      <xdr:nvPicPr>
        <xdr:cNvPr id="3" name="Picture 2"/>
        <xdr:cNvPicPr>
          <a:picLocks noChangeAspect="1" noChangeArrowheads="1"/>
        </xdr:cNvPicPr>
      </xdr:nvPicPr>
      <xdr:blipFill>
        <a:blip xmlns:r="http://schemas.openxmlformats.org/officeDocument/2006/relationships" r:embed="rId2" cstate="print"/>
        <a:srcRect l="62500" t="54501" r="22792" b="27548"/>
        <a:stretch>
          <a:fillRect/>
        </a:stretch>
      </xdr:blipFill>
      <xdr:spPr bwMode="auto">
        <a:xfrm>
          <a:off x="189002" y="34805748"/>
          <a:ext cx="1303576" cy="731519"/>
        </a:xfrm>
        <a:prstGeom prst="rect">
          <a:avLst/>
        </a:prstGeom>
        <a:noFill/>
        <a:ln w="1">
          <a:noFill/>
          <a:miter lim="800000"/>
          <a:headEnd/>
          <a:tailEnd type="none" w="med" len="med"/>
        </a:ln>
        <a:effectLst/>
      </xdr:spPr>
    </xdr:pic>
    <xdr:clientData/>
  </xdr:twoCellAnchor>
  <xdr:twoCellAnchor editAs="oneCell">
    <xdr:from>
      <xdr:col>1</xdr:col>
      <xdr:colOff>201960</xdr:colOff>
      <xdr:row>146</xdr:row>
      <xdr:rowOff>60097</xdr:rowOff>
    </xdr:from>
    <xdr:to>
      <xdr:col>6</xdr:col>
      <xdr:colOff>500410</xdr:colOff>
      <xdr:row>154</xdr:row>
      <xdr:rowOff>189230</xdr:rowOff>
    </xdr:to>
    <xdr:pic>
      <xdr:nvPicPr>
        <xdr:cNvPr id="4" name="Picture 3"/>
        <xdr:cNvPicPr>
          <a:picLocks noChangeAspect="1" noChangeArrowheads="1"/>
        </xdr:cNvPicPr>
      </xdr:nvPicPr>
      <xdr:blipFill>
        <a:blip xmlns:r="http://schemas.openxmlformats.org/officeDocument/2006/relationships" r:embed="rId2" cstate="print"/>
        <a:srcRect l="40125" t="20349" r="39875" b="58761"/>
        <a:stretch>
          <a:fillRect/>
        </a:stretch>
      </xdr:blipFill>
      <xdr:spPr bwMode="auto">
        <a:xfrm>
          <a:off x="516285" y="26672947"/>
          <a:ext cx="3203575" cy="1653133"/>
        </a:xfrm>
        <a:prstGeom prst="rect">
          <a:avLst/>
        </a:prstGeom>
        <a:noFill/>
        <a:ln w="1">
          <a:noFill/>
          <a:miter lim="800000"/>
          <a:headEnd/>
          <a:tailEnd type="none" w="med" len="med"/>
        </a:ln>
        <a:effectLst/>
      </xdr:spPr>
    </xdr:pic>
    <xdr:clientData/>
  </xdr:twoCellAnchor>
  <xdr:twoCellAnchor editAs="oneCell">
    <xdr:from>
      <xdr:col>8</xdr:col>
      <xdr:colOff>332031</xdr:colOff>
      <xdr:row>146</xdr:row>
      <xdr:rowOff>130562</xdr:rowOff>
    </xdr:from>
    <xdr:to>
      <xdr:col>12</xdr:col>
      <xdr:colOff>571660</xdr:colOff>
      <xdr:row>155</xdr:row>
      <xdr:rowOff>38077</xdr:rowOff>
    </xdr:to>
    <xdr:pic>
      <xdr:nvPicPr>
        <xdr:cNvPr id="5" name="Picture 1"/>
        <xdr:cNvPicPr>
          <a:picLocks noChangeAspect="1" noChangeArrowheads="1"/>
        </xdr:cNvPicPr>
      </xdr:nvPicPr>
      <xdr:blipFill>
        <a:blip xmlns:r="http://schemas.openxmlformats.org/officeDocument/2006/relationships" r:embed="rId2" cstate="print"/>
        <a:srcRect l="61875" t="21279" r="20812" b="58806"/>
        <a:stretch>
          <a:fillRect/>
        </a:stretch>
      </xdr:blipFill>
      <xdr:spPr bwMode="auto">
        <a:xfrm>
          <a:off x="4713531" y="26743412"/>
          <a:ext cx="3201904" cy="1622015"/>
        </a:xfrm>
        <a:prstGeom prst="rect">
          <a:avLst/>
        </a:prstGeom>
        <a:noFill/>
        <a:ln w="1">
          <a:noFill/>
          <a:miter lim="800000"/>
          <a:headEnd/>
          <a:tailEnd type="none" w="med" len="med"/>
        </a:ln>
        <a:effectLst/>
      </xdr:spPr>
    </xdr:pic>
    <xdr:clientData/>
  </xdr:twoCellAnchor>
  <xdr:twoCellAnchor editAs="oneCell">
    <xdr:from>
      <xdr:col>1</xdr:col>
      <xdr:colOff>115730</xdr:colOff>
      <xdr:row>155</xdr:row>
      <xdr:rowOff>18051</xdr:rowOff>
    </xdr:from>
    <xdr:to>
      <xdr:col>6</xdr:col>
      <xdr:colOff>414180</xdr:colOff>
      <xdr:row>164</xdr:row>
      <xdr:rowOff>90163</xdr:rowOff>
    </xdr:to>
    <xdr:pic>
      <xdr:nvPicPr>
        <xdr:cNvPr id="6" name="Picture 1"/>
        <xdr:cNvPicPr>
          <a:picLocks noChangeAspect="1" noChangeArrowheads="1"/>
        </xdr:cNvPicPr>
      </xdr:nvPicPr>
      <xdr:blipFill>
        <a:blip xmlns:r="http://schemas.openxmlformats.org/officeDocument/2006/relationships" r:embed="rId2" cstate="print"/>
        <a:srcRect l="23149" t="52093" r="61260" b="26768"/>
        <a:stretch>
          <a:fillRect/>
        </a:stretch>
      </xdr:blipFill>
      <xdr:spPr bwMode="auto">
        <a:xfrm>
          <a:off x="430055" y="28345401"/>
          <a:ext cx="3203575" cy="1786612"/>
        </a:xfrm>
        <a:prstGeom prst="rect">
          <a:avLst/>
        </a:prstGeom>
        <a:noFill/>
        <a:ln w="1">
          <a:noFill/>
          <a:miter lim="800000"/>
          <a:headEnd/>
          <a:tailEnd type="none" w="med" len="med"/>
        </a:ln>
        <a:effectLst/>
      </xdr:spPr>
    </xdr:pic>
    <xdr:clientData/>
  </xdr:twoCellAnchor>
  <xdr:twoCellAnchor editAs="oneCell">
    <xdr:from>
      <xdr:col>8</xdr:col>
      <xdr:colOff>211353</xdr:colOff>
      <xdr:row>155</xdr:row>
      <xdr:rowOff>28189</xdr:rowOff>
    </xdr:from>
    <xdr:to>
      <xdr:col>12</xdr:col>
      <xdr:colOff>444715</xdr:colOff>
      <xdr:row>164</xdr:row>
      <xdr:rowOff>73411</xdr:rowOff>
    </xdr:to>
    <xdr:pic>
      <xdr:nvPicPr>
        <xdr:cNvPr id="7" name="Picture 1"/>
        <xdr:cNvPicPr>
          <a:picLocks noChangeAspect="1" noChangeArrowheads="1"/>
        </xdr:cNvPicPr>
      </xdr:nvPicPr>
      <xdr:blipFill>
        <a:blip xmlns:r="http://schemas.openxmlformats.org/officeDocument/2006/relationships" r:embed="rId2" cstate="print"/>
        <a:srcRect l="41000" t="52093" r="40500" b="27507"/>
        <a:stretch>
          <a:fillRect/>
        </a:stretch>
      </xdr:blipFill>
      <xdr:spPr bwMode="auto">
        <a:xfrm>
          <a:off x="4592853" y="28355539"/>
          <a:ext cx="3195637" cy="1759722"/>
        </a:xfrm>
        <a:prstGeom prst="rect">
          <a:avLst/>
        </a:prstGeom>
        <a:noFill/>
        <a:ln w="1">
          <a:noFill/>
          <a:miter lim="800000"/>
          <a:headEnd/>
          <a:tailEnd type="none" w="med" len="med"/>
        </a:ln>
        <a:effectLst/>
      </xdr:spPr>
    </xdr:pic>
    <xdr:clientData/>
  </xdr:twoCellAnchor>
  <xdr:twoCellAnchor editAs="oneCell">
    <xdr:from>
      <xdr:col>0</xdr:col>
      <xdr:colOff>305745</xdr:colOff>
      <xdr:row>88</xdr:row>
      <xdr:rowOff>95564</xdr:rowOff>
    </xdr:from>
    <xdr:to>
      <xdr:col>7</xdr:col>
      <xdr:colOff>61093</xdr:colOff>
      <xdr:row>99</xdr:row>
      <xdr:rowOff>103184</xdr:rowOff>
    </xdr:to>
    <xdr:pic>
      <xdr:nvPicPr>
        <xdr:cNvPr id="8" name="Picture 1"/>
        <xdr:cNvPicPr>
          <a:picLocks noChangeAspect="1" noChangeArrowheads="1"/>
        </xdr:cNvPicPr>
      </xdr:nvPicPr>
      <xdr:blipFill>
        <a:blip xmlns:r="http://schemas.openxmlformats.org/officeDocument/2006/relationships" r:embed="rId3" cstate="print"/>
        <a:srcRect t="1435" b="3380"/>
        <a:stretch>
          <a:fillRect/>
        </a:stretch>
      </xdr:blipFill>
      <xdr:spPr bwMode="auto">
        <a:xfrm>
          <a:off x="305745" y="15888014"/>
          <a:ext cx="3555823" cy="2103120"/>
        </a:xfrm>
        <a:prstGeom prst="rect">
          <a:avLst/>
        </a:prstGeom>
        <a:noFill/>
        <a:ln w="1">
          <a:noFill/>
          <a:miter lim="800000"/>
          <a:headEnd/>
          <a:tailEnd type="none" w="med" len="med"/>
        </a:ln>
        <a:effectLst/>
      </xdr:spPr>
    </xdr:pic>
    <xdr:clientData/>
  </xdr:twoCellAnchor>
  <xdr:twoCellAnchor editAs="oneCell">
    <xdr:from>
      <xdr:col>7</xdr:col>
      <xdr:colOff>554357</xdr:colOff>
      <xdr:row>88</xdr:row>
      <xdr:rowOff>66220</xdr:rowOff>
    </xdr:from>
    <xdr:to>
      <xdr:col>13</xdr:col>
      <xdr:colOff>34184</xdr:colOff>
      <xdr:row>99</xdr:row>
      <xdr:rowOff>73840</xdr:rowOff>
    </xdr:to>
    <xdr:pic>
      <xdr:nvPicPr>
        <xdr:cNvPr id="9" name="Picture 2"/>
        <xdr:cNvPicPr>
          <a:picLocks noChangeAspect="1" noChangeArrowheads="1"/>
        </xdr:cNvPicPr>
      </xdr:nvPicPr>
      <xdr:blipFill>
        <a:blip xmlns:r="http://schemas.openxmlformats.org/officeDocument/2006/relationships" r:embed="rId4" cstate="print"/>
        <a:srcRect t="3903" b="3532"/>
        <a:stretch>
          <a:fillRect/>
        </a:stretch>
      </xdr:blipFill>
      <xdr:spPr bwMode="auto">
        <a:xfrm>
          <a:off x="4354832" y="15858670"/>
          <a:ext cx="3670827" cy="2103120"/>
        </a:xfrm>
        <a:prstGeom prst="rect">
          <a:avLst/>
        </a:prstGeom>
        <a:noFill/>
        <a:ln w="1">
          <a:noFill/>
          <a:miter lim="800000"/>
          <a:headEnd/>
          <a:tailEnd type="none" w="med" len="med"/>
        </a:ln>
        <a:effectLst/>
      </xdr:spPr>
    </xdr:pic>
    <xdr:clientData/>
  </xdr:twoCellAnchor>
  <xdr:twoCellAnchor>
    <xdr:from>
      <xdr:col>4</xdr:col>
      <xdr:colOff>494618</xdr:colOff>
      <xdr:row>96</xdr:row>
      <xdr:rowOff>175232</xdr:rowOff>
    </xdr:from>
    <xdr:to>
      <xdr:col>6</xdr:col>
      <xdr:colOff>537481</xdr:colOff>
      <xdr:row>98</xdr:row>
      <xdr:rowOff>120424</xdr:rowOff>
    </xdr:to>
    <xdr:sp macro="" textlink="">
      <xdr:nvSpPr>
        <xdr:cNvPr id="10" name="TextBox 9"/>
        <xdr:cNvSpPr txBox="1"/>
      </xdr:nvSpPr>
      <xdr:spPr>
        <a:xfrm>
          <a:off x="2552018" y="17491682"/>
          <a:ext cx="1204913" cy="3261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latin typeface="Segoe UI Semibold" panose="020B0702040204020203" pitchFamily="34" charset="0"/>
            </a:rPr>
            <a:t>AR1906 - 88"</a:t>
          </a:r>
        </a:p>
      </xdr:txBody>
    </xdr:sp>
    <xdr:clientData/>
  </xdr:twoCellAnchor>
  <xdr:twoCellAnchor>
    <xdr:from>
      <xdr:col>11</xdr:col>
      <xdr:colOff>374080</xdr:colOff>
      <xdr:row>96</xdr:row>
      <xdr:rowOff>126736</xdr:rowOff>
    </xdr:from>
    <xdr:to>
      <xdr:col>13</xdr:col>
      <xdr:colOff>344600</xdr:colOff>
      <xdr:row>97</xdr:row>
      <xdr:rowOff>165667</xdr:rowOff>
    </xdr:to>
    <xdr:sp macro="" textlink="">
      <xdr:nvSpPr>
        <xdr:cNvPr id="11" name="TextBox 10"/>
        <xdr:cNvSpPr txBox="1"/>
      </xdr:nvSpPr>
      <xdr:spPr>
        <a:xfrm>
          <a:off x="7070155" y="17443186"/>
          <a:ext cx="1265920" cy="2294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latin typeface="Segoe UI Semibold" panose="020B0702040204020203" pitchFamily="34" charset="0"/>
            </a:rPr>
            <a:t>AR1907 - 116"</a:t>
          </a:r>
        </a:p>
      </xdr:txBody>
    </xdr:sp>
    <xdr:clientData/>
  </xdr:twoCellAnchor>
  <xdr:twoCellAnchor editAs="oneCell">
    <xdr:from>
      <xdr:col>4</xdr:col>
      <xdr:colOff>430855</xdr:colOff>
      <xdr:row>110</xdr:row>
      <xdr:rowOff>1776</xdr:rowOff>
    </xdr:from>
    <xdr:to>
      <xdr:col>10</xdr:col>
      <xdr:colOff>559770</xdr:colOff>
      <xdr:row>121</xdr:row>
      <xdr:rowOff>100836</xdr:rowOff>
    </xdr:to>
    <xdr:pic>
      <xdr:nvPicPr>
        <xdr:cNvPr id="1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2488255" y="19851876"/>
          <a:ext cx="3681740" cy="2194560"/>
        </a:xfrm>
        <a:prstGeom prst="rect">
          <a:avLst/>
        </a:prstGeom>
        <a:noFill/>
        <a:ln w="1">
          <a:noFill/>
          <a:miter lim="800000"/>
          <a:headEnd/>
          <a:tailEnd type="none" w="med" len="med"/>
        </a:ln>
        <a:effectLst/>
      </xdr:spPr>
    </xdr:pic>
    <xdr:clientData/>
  </xdr:twoCellAnchor>
  <xdr:twoCellAnchor>
    <xdr:from>
      <xdr:col>8</xdr:col>
      <xdr:colOff>516844</xdr:colOff>
      <xdr:row>118</xdr:row>
      <xdr:rowOff>139568</xdr:rowOff>
    </xdr:from>
    <xdr:to>
      <xdr:col>10</xdr:col>
      <xdr:colOff>598034</xdr:colOff>
      <xdr:row>121</xdr:row>
      <xdr:rowOff>190141</xdr:rowOff>
    </xdr:to>
    <xdr:sp macro="" textlink="">
      <xdr:nvSpPr>
        <xdr:cNvPr id="13" name="TextBox 12"/>
        <xdr:cNvSpPr txBox="1"/>
      </xdr:nvSpPr>
      <xdr:spPr>
        <a:xfrm>
          <a:off x="4898344" y="21513668"/>
          <a:ext cx="1309915" cy="622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900">
              <a:latin typeface="Segoe UI Semibold" panose="020B0702040204020203" pitchFamily="34" charset="0"/>
            </a:rPr>
            <a:t>AR1906  shown with the</a:t>
          </a:r>
          <a:r>
            <a:rPr lang="en-US" sz="900" baseline="0">
              <a:latin typeface="Segoe UI Semibold" panose="020B0702040204020203" pitchFamily="34" charset="0"/>
            </a:rPr>
            <a:t> DS Quick Clamp Accessory</a:t>
          </a:r>
          <a:endParaRPr lang="en-US" sz="900">
            <a:latin typeface="Segoe UI Semibold" panose="020B0702040204020203" pitchFamily="34" charset="0"/>
          </a:endParaRPr>
        </a:p>
      </xdr:txBody>
    </xdr:sp>
    <xdr:clientData/>
  </xdr:twoCellAnchor>
  <xdr:twoCellAnchor>
    <xdr:from>
      <xdr:col>4</xdr:col>
      <xdr:colOff>500785</xdr:colOff>
      <xdr:row>152</xdr:row>
      <xdr:rowOff>165098</xdr:rowOff>
    </xdr:from>
    <xdr:to>
      <xdr:col>6</xdr:col>
      <xdr:colOff>466724</xdr:colOff>
      <xdr:row>155</xdr:row>
      <xdr:rowOff>74611</xdr:rowOff>
    </xdr:to>
    <xdr:sp macro="" textlink="">
      <xdr:nvSpPr>
        <xdr:cNvPr id="14" name="TextBox 13"/>
        <xdr:cNvSpPr txBox="1"/>
      </xdr:nvSpPr>
      <xdr:spPr>
        <a:xfrm>
          <a:off x="2558185" y="27920948"/>
          <a:ext cx="1127989" cy="4810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latin typeface="Segoe UI Semibold" panose="020B0702040204020203" pitchFamily="34" charset="0"/>
            </a:rPr>
            <a:t>PBC-TAG1</a:t>
          </a:r>
          <a:r>
            <a:rPr lang="en-US" sz="900" baseline="0">
              <a:latin typeface="Segoe UI Semibold" panose="020B0702040204020203" pitchFamily="34" charset="0"/>
            </a:rPr>
            <a:t> - 6'</a:t>
          </a:r>
        </a:p>
        <a:p>
          <a:r>
            <a:rPr lang="en-US" sz="900" baseline="0">
              <a:latin typeface="Segoe UI Semibold" panose="020B0702040204020203" pitchFamily="34" charset="0"/>
            </a:rPr>
            <a:t>PBC-TAG2 - 8'</a:t>
          </a:r>
          <a:endParaRPr lang="en-US" sz="900">
            <a:latin typeface="Segoe UI Semibold" panose="020B0702040204020203" pitchFamily="34" charset="0"/>
          </a:endParaRPr>
        </a:p>
      </xdr:txBody>
    </xdr:sp>
    <xdr:clientData/>
  </xdr:twoCellAnchor>
  <xdr:twoCellAnchor>
    <xdr:from>
      <xdr:col>11</xdr:col>
      <xdr:colOff>457691</xdr:colOff>
      <xdr:row>152</xdr:row>
      <xdr:rowOff>156146</xdr:rowOff>
    </xdr:from>
    <xdr:to>
      <xdr:col>13</xdr:col>
      <xdr:colOff>133349</xdr:colOff>
      <xdr:row>155</xdr:row>
      <xdr:rowOff>28575</xdr:rowOff>
    </xdr:to>
    <xdr:sp macro="" textlink="">
      <xdr:nvSpPr>
        <xdr:cNvPr id="15" name="TextBox 14"/>
        <xdr:cNvSpPr txBox="1"/>
      </xdr:nvSpPr>
      <xdr:spPr>
        <a:xfrm>
          <a:off x="7153766" y="27911996"/>
          <a:ext cx="971058" cy="4439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latin typeface="Segoe UI Semibold" panose="020B0702040204020203" pitchFamily="34" charset="0"/>
            </a:rPr>
            <a:t>PCC-TAG1 - 6'</a:t>
          </a:r>
        </a:p>
        <a:p>
          <a:r>
            <a:rPr lang="en-US" sz="900">
              <a:latin typeface="Segoe UI Semibold" panose="020B0702040204020203" pitchFamily="34" charset="0"/>
            </a:rPr>
            <a:t>PCC-TAG2</a:t>
          </a:r>
          <a:r>
            <a:rPr lang="en-US" sz="900" baseline="0">
              <a:latin typeface="Segoe UI Semibold" panose="020B0702040204020203" pitchFamily="34" charset="0"/>
            </a:rPr>
            <a:t> - 8'</a:t>
          </a:r>
          <a:endParaRPr lang="en-US" sz="900">
            <a:latin typeface="Segoe UI Semibold" panose="020B0702040204020203" pitchFamily="34" charset="0"/>
          </a:endParaRPr>
        </a:p>
        <a:p>
          <a:endParaRPr lang="en-US" sz="900"/>
        </a:p>
      </xdr:txBody>
    </xdr:sp>
    <xdr:clientData/>
  </xdr:twoCellAnchor>
  <xdr:twoCellAnchor>
    <xdr:from>
      <xdr:col>4</xdr:col>
      <xdr:colOff>572447</xdr:colOff>
      <xdr:row>162</xdr:row>
      <xdr:rowOff>26202</xdr:rowOff>
    </xdr:from>
    <xdr:to>
      <xdr:col>6</xdr:col>
      <xdr:colOff>417058</xdr:colOff>
      <xdr:row>164</xdr:row>
      <xdr:rowOff>144915</xdr:rowOff>
    </xdr:to>
    <xdr:sp macro="" textlink="">
      <xdr:nvSpPr>
        <xdr:cNvPr id="16" name="TextBox 15"/>
        <xdr:cNvSpPr txBox="1"/>
      </xdr:nvSpPr>
      <xdr:spPr>
        <a:xfrm>
          <a:off x="2629847" y="29687052"/>
          <a:ext cx="1006661" cy="4997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latin typeface="Segoe UI Semibold" panose="020B0702040204020203" pitchFamily="34" charset="0"/>
            </a:rPr>
            <a:t>PCR-TAG1</a:t>
          </a:r>
          <a:r>
            <a:rPr lang="en-US" sz="900" baseline="0">
              <a:latin typeface="Segoe UI Semibold" panose="020B0702040204020203" pitchFamily="34" charset="0"/>
            </a:rPr>
            <a:t> - 6'</a:t>
          </a:r>
        </a:p>
        <a:p>
          <a:r>
            <a:rPr lang="en-US" sz="900" baseline="0">
              <a:latin typeface="Segoe UI Semibold" panose="020B0702040204020203" pitchFamily="34" charset="0"/>
            </a:rPr>
            <a:t>PCR-TAG2 - 8'</a:t>
          </a:r>
          <a:endParaRPr lang="en-US" sz="900">
            <a:latin typeface="Segoe UI Semibold" panose="020B0702040204020203" pitchFamily="34" charset="0"/>
          </a:endParaRPr>
        </a:p>
      </xdr:txBody>
    </xdr:sp>
    <xdr:clientData/>
  </xdr:twoCellAnchor>
  <xdr:twoCellAnchor>
    <xdr:from>
      <xdr:col>11</xdr:col>
      <xdr:colOff>548160</xdr:colOff>
      <xdr:row>160</xdr:row>
      <xdr:rowOff>175573</xdr:rowOff>
    </xdr:from>
    <xdr:to>
      <xdr:col>13</xdr:col>
      <xdr:colOff>159430</xdr:colOff>
      <xdr:row>163</xdr:row>
      <xdr:rowOff>39342</xdr:rowOff>
    </xdr:to>
    <xdr:sp macro="" textlink="">
      <xdr:nvSpPr>
        <xdr:cNvPr id="17" name="TextBox 16"/>
        <xdr:cNvSpPr txBox="1"/>
      </xdr:nvSpPr>
      <xdr:spPr>
        <a:xfrm>
          <a:off x="7244235" y="29455423"/>
          <a:ext cx="906670" cy="4352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latin typeface="Segoe UI Semibold" panose="020B0702040204020203" pitchFamily="34" charset="0"/>
            </a:rPr>
            <a:t>PRR-TAG1</a:t>
          </a:r>
          <a:r>
            <a:rPr lang="en-US" sz="900" baseline="0">
              <a:latin typeface="Segoe UI Semibold" panose="020B0702040204020203" pitchFamily="34" charset="0"/>
            </a:rPr>
            <a:t> - 6'</a:t>
          </a:r>
        </a:p>
        <a:p>
          <a:r>
            <a:rPr lang="en-US" sz="900" baseline="0">
              <a:latin typeface="Segoe UI Semibold" panose="020B0702040204020203" pitchFamily="34" charset="0"/>
            </a:rPr>
            <a:t>PRR-TAG2 - 8'</a:t>
          </a:r>
          <a:endParaRPr lang="en-US" sz="900">
            <a:latin typeface="Segoe UI Semibold" panose="020B0702040204020203" pitchFamily="34" charset="0"/>
          </a:endParaRPr>
        </a:p>
      </xdr:txBody>
    </xdr:sp>
    <xdr:clientData/>
  </xdr:twoCellAnchor>
  <xdr:twoCellAnchor>
    <xdr:from>
      <xdr:col>5</xdr:col>
      <xdr:colOff>467647</xdr:colOff>
      <xdr:row>194</xdr:row>
      <xdr:rowOff>137264</xdr:rowOff>
    </xdr:from>
    <xdr:to>
      <xdr:col>6</xdr:col>
      <xdr:colOff>476550</xdr:colOff>
      <xdr:row>198</xdr:row>
      <xdr:rowOff>110013</xdr:rowOff>
    </xdr:to>
    <xdr:pic>
      <xdr:nvPicPr>
        <xdr:cNvPr id="18" name="Picture 2" descr="cid:image004.jpg@01CFE7C4.DF8ED5C0"/>
        <xdr:cNvPicPr>
          <a:picLocks noChangeAspect="1" noChangeArrowheads="1"/>
        </xdr:cNvPicPr>
      </xdr:nvPicPr>
      <xdr:blipFill>
        <a:blip xmlns:r="http://schemas.openxmlformats.org/officeDocument/2006/relationships" r:embed="rId6" cstate="print">
          <a:lum/>
        </a:blip>
        <a:srcRect/>
        <a:stretch>
          <a:fillRect/>
        </a:stretch>
      </xdr:blipFill>
      <xdr:spPr bwMode="auto">
        <a:xfrm>
          <a:off x="3106072" y="34827314"/>
          <a:ext cx="589928" cy="734749"/>
        </a:xfrm>
        <a:prstGeom prst="rect">
          <a:avLst/>
        </a:prstGeom>
        <a:noFill/>
        <a:ln w="9525">
          <a:noFill/>
          <a:miter lim="800000"/>
          <a:headEnd/>
          <a:tailEnd/>
        </a:ln>
      </xdr:spPr>
    </xdr:pic>
    <xdr:clientData/>
  </xdr:twoCellAnchor>
  <xdr:twoCellAnchor>
    <xdr:from>
      <xdr:col>7</xdr:col>
      <xdr:colOff>548352</xdr:colOff>
      <xdr:row>194</xdr:row>
      <xdr:rowOff>133896</xdr:rowOff>
    </xdr:from>
    <xdr:to>
      <xdr:col>9</xdr:col>
      <xdr:colOff>93549</xdr:colOff>
      <xdr:row>198</xdr:row>
      <xdr:rowOff>103416</xdr:rowOff>
    </xdr:to>
    <xdr:pic>
      <xdr:nvPicPr>
        <xdr:cNvPr id="19" name="Picture 3" descr="cid:image009.jpg@01CFE7C4.DF8ED5C0"/>
        <xdr:cNvPicPr>
          <a:picLocks noChangeAspect="1" noChangeArrowheads="1"/>
        </xdr:cNvPicPr>
      </xdr:nvPicPr>
      <xdr:blipFill>
        <a:blip xmlns:r="http://schemas.openxmlformats.org/officeDocument/2006/relationships" r:embed="rId7" cstate="print">
          <a:lum bright="10000"/>
        </a:blip>
        <a:srcRect b="4793"/>
        <a:stretch>
          <a:fillRect/>
        </a:stretch>
      </xdr:blipFill>
      <xdr:spPr bwMode="auto">
        <a:xfrm>
          <a:off x="4348827" y="34823946"/>
          <a:ext cx="707247" cy="731520"/>
        </a:xfrm>
        <a:prstGeom prst="rect">
          <a:avLst/>
        </a:prstGeom>
        <a:noFill/>
        <a:ln w="9525">
          <a:noFill/>
          <a:miter lim="800000"/>
          <a:headEnd/>
          <a:tailEnd/>
        </a:ln>
      </xdr:spPr>
    </xdr:pic>
    <xdr:clientData/>
  </xdr:twoCellAnchor>
  <xdr:twoCellAnchor>
    <xdr:from>
      <xdr:col>2</xdr:col>
      <xdr:colOff>141686</xdr:colOff>
      <xdr:row>196</xdr:row>
      <xdr:rowOff>3669</xdr:rowOff>
    </xdr:from>
    <xdr:to>
      <xdr:col>3</xdr:col>
      <xdr:colOff>425234</xdr:colOff>
      <xdr:row>198</xdr:row>
      <xdr:rowOff>127698</xdr:rowOff>
    </xdr:to>
    <xdr:sp macro="" textlink="">
      <xdr:nvSpPr>
        <xdr:cNvPr id="20" name="TextBox 19"/>
        <xdr:cNvSpPr txBox="1"/>
      </xdr:nvSpPr>
      <xdr:spPr>
        <a:xfrm>
          <a:off x="1037036" y="35074719"/>
          <a:ext cx="864573" cy="505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latin typeface="Segoe UI Semibold" panose="020B0702040204020203" pitchFamily="34" charset="0"/>
            </a:rPr>
            <a:t>Pickup</a:t>
          </a:r>
          <a:r>
            <a:rPr lang="en-US" sz="800" baseline="0">
              <a:latin typeface="Segoe UI Semibold" panose="020B0702040204020203" pitchFamily="34" charset="0"/>
            </a:rPr>
            <a:t> Hook &amp; Bar</a:t>
          </a:r>
          <a:endParaRPr lang="en-US" sz="800">
            <a:latin typeface="Segoe UI Semibold" panose="020B0702040204020203" pitchFamily="34" charset="0"/>
          </a:endParaRPr>
        </a:p>
        <a:p>
          <a:pPr algn="ctr"/>
          <a:r>
            <a:rPr lang="en-US" sz="800">
              <a:latin typeface="Segoe UI Semibold" panose="020B0702040204020203" pitchFamily="34" charset="0"/>
            </a:rPr>
            <a:t>ALB-TAG1(2)</a:t>
          </a:r>
        </a:p>
      </xdr:txBody>
    </xdr:sp>
    <xdr:clientData/>
  </xdr:twoCellAnchor>
  <xdr:twoCellAnchor>
    <xdr:from>
      <xdr:col>4</xdr:col>
      <xdr:colOff>478514</xdr:colOff>
      <xdr:row>194</xdr:row>
      <xdr:rowOff>137583</xdr:rowOff>
    </xdr:from>
    <xdr:to>
      <xdr:col>5</xdr:col>
      <xdr:colOff>529167</xdr:colOff>
      <xdr:row>198</xdr:row>
      <xdr:rowOff>169333</xdr:rowOff>
    </xdr:to>
    <xdr:sp macro="" textlink="">
      <xdr:nvSpPr>
        <xdr:cNvPr id="21" name="TextBox 20"/>
        <xdr:cNvSpPr txBox="1"/>
      </xdr:nvSpPr>
      <xdr:spPr>
        <a:xfrm>
          <a:off x="2535914" y="34827633"/>
          <a:ext cx="631678" cy="79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solidFill>
                <a:schemeClr val="dk1"/>
              </a:solidFill>
              <a:effectLst/>
              <a:latin typeface="+mn-lt"/>
              <a:ea typeface="+mn-ea"/>
              <a:cs typeface="+mn-cs"/>
            </a:rPr>
            <a:t>Universal "Strobe &amp; Go" ASH-8600</a:t>
          </a:r>
          <a:endParaRPr lang="en-US" sz="800">
            <a:effectLst/>
          </a:endParaRPr>
        </a:p>
      </xdr:txBody>
    </xdr:sp>
    <xdr:clientData/>
  </xdr:twoCellAnchor>
  <xdr:twoCellAnchor>
    <xdr:from>
      <xdr:col>6</xdr:col>
      <xdr:colOff>359674</xdr:colOff>
      <xdr:row>195</xdr:row>
      <xdr:rowOff>77788</xdr:rowOff>
    </xdr:from>
    <xdr:to>
      <xdr:col>7</xdr:col>
      <xdr:colOff>531140</xdr:colOff>
      <xdr:row>197</xdr:row>
      <xdr:rowOff>169513</xdr:rowOff>
    </xdr:to>
    <xdr:sp macro="" textlink="">
      <xdr:nvSpPr>
        <xdr:cNvPr id="22" name="TextBox 21"/>
        <xdr:cNvSpPr txBox="1"/>
      </xdr:nvSpPr>
      <xdr:spPr>
        <a:xfrm>
          <a:off x="3579124" y="34958338"/>
          <a:ext cx="752491" cy="472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latin typeface="Segoe UI Semibold" panose="020B0702040204020203" pitchFamily="34" charset="0"/>
            </a:rPr>
            <a:t>"Strobe" ASH-8611</a:t>
          </a:r>
        </a:p>
      </xdr:txBody>
    </xdr:sp>
    <xdr:clientData/>
  </xdr:twoCellAnchor>
  <xdr:twoCellAnchor>
    <xdr:from>
      <xdr:col>8</xdr:col>
      <xdr:colOff>446674</xdr:colOff>
      <xdr:row>195</xdr:row>
      <xdr:rowOff>110737</xdr:rowOff>
    </xdr:from>
    <xdr:to>
      <xdr:col>10</xdr:col>
      <xdr:colOff>231667</xdr:colOff>
      <xdr:row>198</xdr:row>
      <xdr:rowOff>51339</xdr:rowOff>
    </xdr:to>
    <xdr:sp macro="" textlink="">
      <xdr:nvSpPr>
        <xdr:cNvPr id="23" name="TextBox 22"/>
        <xdr:cNvSpPr txBox="1"/>
      </xdr:nvSpPr>
      <xdr:spPr>
        <a:xfrm>
          <a:off x="4828174" y="34991287"/>
          <a:ext cx="1013718" cy="512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latin typeface="Segoe UI Semibold" panose="020B0702040204020203" pitchFamily="34" charset="0"/>
            </a:rPr>
            <a:t>"Strobe" for</a:t>
          </a:r>
          <a:r>
            <a:rPr lang="en-US" sz="800" baseline="0">
              <a:latin typeface="Segoe UI Semibold" panose="020B0702040204020203" pitchFamily="34" charset="0"/>
            </a:rPr>
            <a:t> Conduit Tube </a:t>
          </a:r>
          <a:r>
            <a:rPr lang="en-US" sz="800">
              <a:latin typeface="Segoe UI Semibold" panose="020B0702040204020203" pitchFamily="34" charset="0"/>
            </a:rPr>
            <a:t>ASH-8106</a:t>
          </a:r>
        </a:p>
      </xdr:txBody>
    </xdr:sp>
    <xdr:clientData/>
  </xdr:twoCellAnchor>
  <xdr:twoCellAnchor editAs="oneCell">
    <xdr:from>
      <xdr:col>5</xdr:col>
      <xdr:colOff>10527</xdr:colOff>
      <xdr:row>143</xdr:row>
      <xdr:rowOff>147387</xdr:rowOff>
    </xdr:from>
    <xdr:to>
      <xdr:col>10</xdr:col>
      <xdr:colOff>426118</xdr:colOff>
      <xdr:row>147</xdr:row>
      <xdr:rowOff>42613</xdr:rowOff>
    </xdr:to>
    <xdr:pic>
      <xdr:nvPicPr>
        <xdr:cNvPr id="24" name="Picture 2"/>
        <xdr:cNvPicPr>
          <a:picLocks noChangeAspect="1" noChangeArrowheads="1"/>
        </xdr:cNvPicPr>
      </xdr:nvPicPr>
      <xdr:blipFill>
        <a:blip xmlns:r="http://schemas.openxmlformats.org/officeDocument/2006/relationships" r:embed="rId8" cstate="print"/>
        <a:srcRect/>
        <a:stretch>
          <a:fillRect/>
        </a:stretch>
      </xdr:blipFill>
      <xdr:spPr bwMode="auto">
        <a:xfrm>
          <a:off x="2648952" y="26188737"/>
          <a:ext cx="3387391" cy="657226"/>
        </a:xfrm>
        <a:prstGeom prst="rect">
          <a:avLst/>
        </a:prstGeom>
        <a:noFill/>
        <a:ln w="1">
          <a:noFill/>
          <a:miter lim="800000"/>
          <a:headEnd/>
          <a:tailEnd type="none" w="med" len="med"/>
        </a:ln>
        <a:effectLst/>
      </xdr:spPr>
    </xdr:pic>
    <xdr:clientData/>
  </xdr:twoCellAnchor>
  <xdr:twoCellAnchor editAs="oneCell">
    <xdr:from>
      <xdr:col>5</xdr:col>
      <xdr:colOff>148051</xdr:colOff>
      <xdr:row>84</xdr:row>
      <xdr:rowOff>47020</xdr:rowOff>
    </xdr:from>
    <xdr:to>
      <xdr:col>10</xdr:col>
      <xdr:colOff>286844</xdr:colOff>
      <xdr:row>87</xdr:row>
      <xdr:rowOff>132746</xdr:rowOff>
    </xdr:to>
    <xdr:pic>
      <xdr:nvPicPr>
        <xdr:cNvPr id="25" name="Picture 3"/>
        <xdr:cNvPicPr>
          <a:picLocks noChangeAspect="1" noChangeArrowheads="1"/>
        </xdr:cNvPicPr>
      </xdr:nvPicPr>
      <xdr:blipFill>
        <a:blip xmlns:r="http://schemas.openxmlformats.org/officeDocument/2006/relationships" r:embed="rId9" cstate="print"/>
        <a:srcRect b="12658"/>
        <a:stretch>
          <a:fillRect/>
        </a:stretch>
      </xdr:blipFill>
      <xdr:spPr bwMode="auto">
        <a:xfrm>
          <a:off x="2786476" y="15077470"/>
          <a:ext cx="3110593" cy="657226"/>
        </a:xfrm>
        <a:prstGeom prst="rect">
          <a:avLst/>
        </a:prstGeom>
        <a:noFill/>
        <a:ln w="1">
          <a:noFill/>
          <a:miter lim="800000"/>
          <a:headEnd/>
          <a:tailEnd type="none" w="med" len="med"/>
        </a:ln>
        <a:effectLst/>
      </xdr:spPr>
    </xdr:pic>
    <xdr:clientData/>
  </xdr:twoCellAnchor>
  <xdr:twoCellAnchor editAs="oneCell">
    <xdr:from>
      <xdr:col>6</xdr:col>
      <xdr:colOff>41363</xdr:colOff>
      <xdr:row>74</xdr:row>
      <xdr:rowOff>181551</xdr:rowOff>
    </xdr:from>
    <xdr:to>
      <xdr:col>9</xdr:col>
      <xdr:colOff>422800</xdr:colOff>
      <xdr:row>77</xdr:row>
      <xdr:rowOff>42906</xdr:rowOff>
    </xdr:to>
    <xdr:pic>
      <xdr:nvPicPr>
        <xdr:cNvPr id="26" name="Picture 25" descr="Prime Design Logo 1.PNG"/>
        <xdr:cNvPicPr>
          <a:picLocks noChangeAspect="1"/>
        </xdr:cNvPicPr>
      </xdr:nvPicPr>
      <xdr:blipFill>
        <a:blip xmlns:r="http://schemas.openxmlformats.org/officeDocument/2006/relationships" r:embed="rId10" cstate="print"/>
        <a:stretch>
          <a:fillRect/>
        </a:stretch>
      </xdr:blipFill>
      <xdr:spPr>
        <a:xfrm>
          <a:off x="3260813" y="13307001"/>
          <a:ext cx="2124512" cy="432855"/>
        </a:xfrm>
        <a:prstGeom prst="rect">
          <a:avLst/>
        </a:prstGeom>
      </xdr:spPr>
    </xdr:pic>
    <xdr:clientData/>
  </xdr:twoCellAnchor>
  <xdr:twoCellAnchor editAs="oneCell">
    <xdr:from>
      <xdr:col>6</xdr:col>
      <xdr:colOff>49631</xdr:colOff>
      <xdr:row>141</xdr:row>
      <xdr:rowOff>77203</xdr:rowOff>
    </xdr:from>
    <xdr:to>
      <xdr:col>9</xdr:col>
      <xdr:colOff>429590</xdr:colOff>
      <xdr:row>143</xdr:row>
      <xdr:rowOff>124829</xdr:rowOff>
    </xdr:to>
    <xdr:pic>
      <xdr:nvPicPr>
        <xdr:cNvPr id="27" name="Picture 26" descr="Prime Design Logo 1.PNG"/>
        <xdr:cNvPicPr>
          <a:picLocks noChangeAspect="1"/>
        </xdr:cNvPicPr>
      </xdr:nvPicPr>
      <xdr:blipFill>
        <a:blip xmlns:r="http://schemas.openxmlformats.org/officeDocument/2006/relationships" r:embed="rId10" cstate="print"/>
        <a:stretch>
          <a:fillRect/>
        </a:stretch>
      </xdr:blipFill>
      <xdr:spPr>
        <a:xfrm>
          <a:off x="3269081" y="25737553"/>
          <a:ext cx="2123034" cy="428626"/>
        </a:xfrm>
        <a:prstGeom prst="rect">
          <a:avLst/>
        </a:prstGeom>
      </xdr:spPr>
    </xdr:pic>
    <xdr:clientData/>
  </xdr:twoCellAnchor>
  <xdr:twoCellAnchor>
    <xdr:from>
      <xdr:col>1</xdr:col>
      <xdr:colOff>152192</xdr:colOff>
      <xdr:row>148</xdr:row>
      <xdr:rowOff>32096</xdr:rowOff>
    </xdr:from>
    <xdr:to>
      <xdr:col>3</xdr:col>
      <xdr:colOff>76199</xdr:colOff>
      <xdr:row>149</xdr:row>
      <xdr:rowOff>131487</xdr:rowOff>
    </xdr:to>
    <xdr:sp macro="" textlink="">
      <xdr:nvSpPr>
        <xdr:cNvPr id="28" name="TextBox 27"/>
        <xdr:cNvSpPr txBox="1"/>
      </xdr:nvSpPr>
      <xdr:spPr>
        <a:xfrm>
          <a:off x="466517" y="27025946"/>
          <a:ext cx="1086057" cy="2898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latin typeface="Segoe UI Semibold" panose="020B0702040204020203" pitchFamily="34" charset="0"/>
            </a:rPr>
            <a:t>Single Clamping</a:t>
          </a:r>
        </a:p>
      </xdr:txBody>
    </xdr:sp>
    <xdr:clientData/>
  </xdr:twoCellAnchor>
  <xdr:twoCellAnchor>
    <xdr:from>
      <xdr:col>8</xdr:col>
      <xdr:colOff>144256</xdr:colOff>
      <xdr:row>148</xdr:row>
      <xdr:rowOff>62467</xdr:rowOff>
    </xdr:from>
    <xdr:to>
      <xdr:col>10</xdr:col>
      <xdr:colOff>66675</xdr:colOff>
      <xdr:row>149</xdr:row>
      <xdr:rowOff>76201</xdr:rowOff>
    </xdr:to>
    <xdr:sp macro="" textlink="">
      <xdr:nvSpPr>
        <xdr:cNvPr id="29" name="TextBox 28"/>
        <xdr:cNvSpPr txBox="1"/>
      </xdr:nvSpPr>
      <xdr:spPr>
        <a:xfrm>
          <a:off x="4525756" y="27056317"/>
          <a:ext cx="1151144" cy="2042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latin typeface="Segoe UI Semibold" panose="020B0702040204020203" pitchFamily="34" charset="0"/>
            </a:rPr>
            <a:t>Double Clamping</a:t>
          </a:r>
        </a:p>
      </xdr:txBody>
    </xdr:sp>
    <xdr:clientData/>
  </xdr:twoCellAnchor>
  <xdr:twoCellAnchor>
    <xdr:from>
      <xdr:col>0</xdr:col>
      <xdr:colOff>292997</xdr:colOff>
      <xdr:row>156</xdr:row>
      <xdr:rowOff>114232</xdr:rowOff>
    </xdr:from>
    <xdr:to>
      <xdr:col>2</xdr:col>
      <xdr:colOff>561974</xdr:colOff>
      <xdr:row>158</xdr:row>
      <xdr:rowOff>188775</xdr:rowOff>
    </xdr:to>
    <xdr:sp macro="" textlink="">
      <xdr:nvSpPr>
        <xdr:cNvPr id="30" name="TextBox 29"/>
        <xdr:cNvSpPr txBox="1"/>
      </xdr:nvSpPr>
      <xdr:spPr>
        <a:xfrm>
          <a:off x="292997" y="28632082"/>
          <a:ext cx="1164327" cy="4555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latin typeface="Segoe UI Semibold" panose="020B0702040204020203" pitchFamily="34" charset="0"/>
            </a:rPr>
            <a:t>Single Clamping / Single</a:t>
          </a:r>
          <a:r>
            <a:rPr lang="en-US" sz="900" baseline="0">
              <a:latin typeface="Segoe UI Semibold" panose="020B0702040204020203" pitchFamily="34" charset="0"/>
            </a:rPr>
            <a:t> Rotation</a:t>
          </a:r>
          <a:endParaRPr lang="en-US" sz="900">
            <a:latin typeface="Segoe UI Semibold" panose="020B0702040204020203" pitchFamily="34" charset="0"/>
          </a:endParaRPr>
        </a:p>
      </xdr:txBody>
    </xdr:sp>
    <xdr:clientData/>
  </xdr:twoCellAnchor>
  <xdr:twoCellAnchor>
    <xdr:from>
      <xdr:col>12</xdr:col>
      <xdr:colOff>232730</xdr:colOff>
      <xdr:row>194</xdr:row>
      <xdr:rowOff>120144</xdr:rowOff>
    </xdr:from>
    <xdr:to>
      <xdr:col>13</xdr:col>
      <xdr:colOff>406992</xdr:colOff>
      <xdr:row>198</xdr:row>
      <xdr:rowOff>0</xdr:rowOff>
    </xdr:to>
    <xdr:sp macro="" textlink="">
      <xdr:nvSpPr>
        <xdr:cNvPr id="31" name="TextBox 30"/>
        <xdr:cNvSpPr txBox="1"/>
      </xdr:nvSpPr>
      <xdr:spPr>
        <a:xfrm>
          <a:off x="7576505" y="34810194"/>
          <a:ext cx="821962" cy="64185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latin typeface="Segoe UI Semibold" panose="020B0702040204020203" pitchFamily="34" charset="0"/>
            </a:rPr>
            <a:t>Conduit Tube </a:t>
          </a:r>
        </a:p>
        <a:p>
          <a:pPr algn="ctr"/>
          <a:r>
            <a:rPr lang="en-US" sz="800">
              <a:latin typeface="Segoe UI Semibold" panose="020B0702040204020203" pitchFamily="34" charset="0"/>
            </a:rPr>
            <a:t>CON-8010</a:t>
          </a:r>
        </a:p>
      </xdr:txBody>
    </xdr:sp>
    <xdr:clientData/>
  </xdr:twoCellAnchor>
  <xdr:twoCellAnchor>
    <xdr:from>
      <xdr:col>8</xdr:col>
      <xdr:colOff>226390</xdr:colOff>
      <xdr:row>157</xdr:row>
      <xdr:rowOff>36235</xdr:rowOff>
    </xdr:from>
    <xdr:to>
      <xdr:col>10</xdr:col>
      <xdr:colOff>123825</xdr:colOff>
      <xdr:row>158</xdr:row>
      <xdr:rowOff>76200</xdr:rowOff>
    </xdr:to>
    <xdr:sp macro="" textlink="">
      <xdr:nvSpPr>
        <xdr:cNvPr id="32" name="TextBox 31"/>
        <xdr:cNvSpPr txBox="1"/>
      </xdr:nvSpPr>
      <xdr:spPr>
        <a:xfrm>
          <a:off x="4607890" y="28744585"/>
          <a:ext cx="1126160" cy="2304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latin typeface="Segoe UI Semibold" panose="020B0702040204020203" pitchFamily="34" charset="0"/>
            </a:rPr>
            <a:t>Double Rotation</a:t>
          </a:r>
        </a:p>
      </xdr:txBody>
    </xdr:sp>
    <xdr:clientData/>
  </xdr:twoCellAnchor>
  <xdr:twoCellAnchor editAs="oneCell">
    <xdr:from>
      <xdr:col>0</xdr:col>
      <xdr:colOff>28655</xdr:colOff>
      <xdr:row>58</xdr:row>
      <xdr:rowOff>26921</xdr:rowOff>
    </xdr:from>
    <xdr:to>
      <xdr:col>3</xdr:col>
      <xdr:colOff>54684</xdr:colOff>
      <xdr:row>60</xdr:row>
      <xdr:rowOff>5223</xdr:rowOff>
    </xdr:to>
    <xdr:pic>
      <xdr:nvPicPr>
        <xdr:cNvPr id="33" name="Picture 47"/>
        <xdr:cNvPicPr>
          <a:picLocks noChangeAspect="1" noChangeArrowheads="1"/>
        </xdr:cNvPicPr>
      </xdr:nvPicPr>
      <xdr:blipFill>
        <a:blip xmlns:r="http://schemas.openxmlformats.org/officeDocument/2006/relationships" r:embed="rId11" cstate="print"/>
        <a:srcRect l="31875" t="45465" r="56062" b="49070"/>
        <a:stretch>
          <a:fillRect/>
        </a:stretch>
      </xdr:blipFill>
      <xdr:spPr bwMode="auto">
        <a:xfrm>
          <a:off x="28655" y="10237721"/>
          <a:ext cx="1502404" cy="359302"/>
        </a:xfrm>
        <a:prstGeom prst="rect">
          <a:avLst/>
        </a:prstGeom>
        <a:noFill/>
        <a:ln w="1">
          <a:noFill/>
          <a:miter lim="800000"/>
          <a:headEnd/>
          <a:tailEnd type="none" w="med" len="med"/>
        </a:ln>
        <a:effectLst/>
      </xdr:spPr>
    </xdr:pic>
    <xdr:clientData/>
  </xdr:twoCellAnchor>
  <xdr:twoCellAnchor>
    <xdr:from>
      <xdr:col>10</xdr:col>
      <xdr:colOff>429399</xdr:colOff>
      <xdr:row>48</xdr:row>
      <xdr:rowOff>130061</xdr:rowOff>
    </xdr:from>
    <xdr:to>
      <xdr:col>12</xdr:col>
      <xdr:colOff>314158</xdr:colOff>
      <xdr:row>51</xdr:row>
      <xdr:rowOff>40359</xdr:rowOff>
    </xdr:to>
    <xdr:sp macro="" textlink="">
      <xdr:nvSpPr>
        <xdr:cNvPr id="34" name="TextBox 33"/>
        <xdr:cNvSpPr txBox="1"/>
      </xdr:nvSpPr>
      <xdr:spPr>
        <a:xfrm>
          <a:off x="6039624" y="8702561"/>
          <a:ext cx="1618309" cy="4817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Segoe UI Semibold" panose="020B0702040204020203" pitchFamily="34" charset="0"/>
            </a:rPr>
            <a:t>CapRac by </a:t>
          </a:r>
          <a:r>
            <a:rPr lang="en-US" sz="1100">
              <a:solidFill>
                <a:schemeClr val="dk1"/>
              </a:solidFill>
              <a:effectLst/>
              <a:latin typeface="+mn-lt"/>
              <a:ea typeface="+mn-ea"/>
              <a:cs typeface="+mn-cs"/>
            </a:rPr>
            <a:t>Thule®</a:t>
          </a:r>
          <a:endParaRPr lang="en-US" sz="1100">
            <a:latin typeface="Segoe UI Semibold" panose="020B0702040204020203" pitchFamily="34" charset="0"/>
          </a:endParaRPr>
        </a:p>
      </xdr:txBody>
    </xdr:sp>
    <xdr:clientData/>
  </xdr:twoCellAnchor>
  <xdr:twoCellAnchor>
    <xdr:from>
      <xdr:col>10</xdr:col>
      <xdr:colOff>484876</xdr:colOff>
      <xdr:row>62</xdr:row>
      <xdr:rowOff>126160</xdr:rowOff>
    </xdr:from>
    <xdr:to>
      <xdr:col>12</xdr:col>
      <xdr:colOff>348481</xdr:colOff>
      <xdr:row>65</xdr:row>
      <xdr:rowOff>80720</xdr:rowOff>
    </xdr:to>
    <xdr:sp macro="" textlink="">
      <xdr:nvSpPr>
        <xdr:cNvPr id="35" name="TextBox 34"/>
        <xdr:cNvSpPr txBox="1"/>
      </xdr:nvSpPr>
      <xdr:spPr>
        <a:xfrm>
          <a:off x="6095101" y="11098960"/>
          <a:ext cx="1597155" cy="5260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Segoe UI Semibold" panose="020B0702040204020203" pitchFamily="34" charset="0"/>
              <a:ea typeface="Segoe UI" panose="020B0502040204020203" pitchFamily="34" charset="0"/>
              <a:cs typeface="Segoe UI" panose="020B0502040204020203" pitchFamily="34" charset="0"/>
            </a:rPr>
            <a:t>Kargo</a:t>
          </a:r>
          <a:r>
            <a:rPr lang="en-US" sz="1100" baseline="0">
              <a:latin typeface="Segoe UI Semibold" panose="020B0702040204020203" pitchFamily="34" charset="0"/>
              <a:ea typeface="Segoe UI" panose="020B0502040204020203" pitchFamily="34" charset="0"/>
              <a:cs typeface="Segoe UI" panose="020B0502040204020203" pitchFamily="34" charset="0"/>
            </a:rPr>
            <a:t> Master Rack</a:t>
          </a:r>
          <a:endParaRPr lang="en-US" sz="1100">
            <a:latin typeface="Segoe UI Semibold" panose="020B0702040204020203" pitchFamily="34" charset="0"/>
            <a:ea typeface="Segoe UI" panose="020B0502040204020203" pitchFamily="34" charset="0"/>
            <a:cs typeface="Segoe UI" panose="020B0502040204020203" pitchFamily="34" charset="0"/>
          </a:endParaRPr>
        </a:p>
      </xdr:txBody>
    </xdr:sp>
    <xdr:clientData/>
  </xdr:twoCellAnchor>
  <xdr:twoCellAnchor editAs="oneCell">
    <xdr:from>
      <xdr:col>4</xdr:col>
      <xdr:colOff>470340</xdr:colOff>
      <xdr:row>61</xdr:row>
      <xdr:rowOff>82885</xdr:rowOff>
    </xdr:from>
    <xdr:to>
      <xdr:col>10</xdr:col>
      <xdr:colOff>517965</xdr:colOff>
      <xdr:row>67</xdr:row>
      <xdr:rowOff>64191</xdr:rowOff>
    </xdr:to>
    <xdr:pic>
      <xdr:nvPicPr>
        <xdr:cNvPr id="36" name="Picture 2" descr="kargo-master-coupon.jpg"/>
        <xdr:cNvPicPr>
          <a:picLocks noChangeAspect="1" noChangeArrowheads="1"/>
        </xdr:cNvPicPr>
      </xdr:nvPicPr>
      <xdr:blipFill>
        <a:blip xmlns:r="http://schemas.openxmlformats.org/officeDocument/2006/relationships" r:embed="rId12" cstate="print"/>
        <a:srcRect t="6376" b="13791"/>
        <a:stretch>
          <a:fillRect/>
        </a:stretch>
      </xdr:blipFill>
      <xdr:spPr bwMode="auto">
        <a:xfrm>
          <a:off x="2527740" y="10865185"/>
          <a:ext cx="3600450" cy="1124306"/>
        </a:xfrm>
        <a:prstGeom prst="rect">
          <a:avLst/>
        </a:prstGeom>
        <a:noFill/>
        <a:ln>
          <a:noFill/>
        </a:ln>
      </xdr:spPr>
    </xdr:pic>
    <xdr:clientData/>
  </xdr:twoCellAnchor>
  <xdr:twoCellAnchor>
    <xdr:from>
      <xdr:col>3</xdr:col>
      <xdr:colOff>494050</xdr:colOff>
      <xdr:row>194</xdr:row>
      <xdr:rowOff>117167</xdr:rowOff>
    </xdr:from>
    <xdr:to>
      <xdr:col>4</xdr:col>
      <xdr:colOff>493558</xdr:colOff>
      <xdr:row>198</xdr:row>
      <xdr:rowOff>86687</xdr:rowOff>
    </xdr:to>
    <xdr:pic>
      <xdr:nvPicPr>
        <xdr:cNvPr id="37" name="Picture 1" descr="cid:image002.jpg@01CFE7C4.DF8ED5C0"/>
        <xdr:cNvPicPr>
          <a:picLocks noChangeAspect="1" noChangeArrowheads="1"/>
        </xdr:cNvPicPr>
      </xdr:nvPicPr>
      <xdr:blipFill>
        <a:blip xmlns:r="http://schemas.openxmlformats.org/officeDocument/2006/relationships" r:embed="rId13" cstate="print">
          <a:lum bright="10000"/>
        </a:blip>
        <a:srcRect b="1961"/>
        <a:stretch>
          <a:fillRect/>
        </a:stretch>
      </xdr:blipFill>
      <xdr:spPr bwMode="auto">
        <a:xfrm>
          <a:off x="1970425" y="34807217"/>
          <a:ext cx="580533" cy="731520"/>
        </a:xfrm>
        <a:prstGeom prst="rect">
          <a:avLst/>
        </a:prstGeom>
        <a:noFill/>
        <a:ln w="9525">
          <a:noFill/>
          <a:miter lim="800000"/>
          <a:headEnd/>
          <a:tailEnd/>
        </a:ln>
      </xdr:spPr>
    </xdr:pic>
    <xdr:clientData/>
  </xdr:twoCellAnchor>
  <xdr:twoCellAnchor editAs="oneCell">
    <xdr:from>
      <xdr:col>4</xdr:col>
      <xdr:colOff>450270</xdr:colOff>
      <xdr:row>7</xdr:row>
      <xdr:rowOff>89437</xdr:rowOff>
    </xdr:from>
    <xdr:to>
      <xdr:col>10</xdr:col>
      <xdr:colOff>497895</xdr:colOff>
      <xdr:row>12</xdr:row>
      <xdr:rowOff>180358</xdr:rowOff>
    </xdr:to>
    <xdr:pic>
      <xdr:nvPicPr>
        <xdr:cNvPr id="38" name="Picture 3"/>
        <xdr:cNvPicPr>
          <a:picLocks noChangeAspect="1" noChangeArrowheads="1"/>
        </xdr:cNvPicPr>
      </xdr:nvPicPr>
      <xdr:blipFill>
        <a:blip xmlns:r="http://schemas.openxmlformats.org/officeDocument/2006/relationships" r:embed="rId14" cstate="print"/>
        <a:srcRect l="3412" b="28871"/>
        <a:stretch>
          <a:fillRect/>
        </a:stretch>
      </xdr:blipFill>
      <xdr:spPr bwMode="auto">
        <a:xfrm>
          <a:off x="2507670" y="2061112"/>
          <a:ext cx="3600450" cy="1043421"/>
        </a:xfrm>
        <a:prstGeom prst="rect">
          <a:avLst/>
        </a:prstGeom>
        <a:noFill/>
        <a:ln>
          <a:noFill/>
        </a:ln>
      </xdr:spPr>
    </xdr:pic>
    <xdr:clientData/>
  </xdr:twoCellAnchor>
  <xdr:twoCellAnchor>
    <xdr:from>
      <xdr:col>10</xdr:col>
      <xdr:colOff>619448</xdr:colOff>
      <xdr:row>9</xdr:row>
      <xdr:rowOff>30833</xdr:rowOff>
    </xdr:from>
    <xdr:to>
      <xdr:col>12</xdr:col>
      <xdr:colOff>627520</xdr:colOff>
      <xdr:row>11</xdr:row>
      <xdr:rowOff>0</xdr:rowOff>
    </xdr:to>
    <xdr:sp macro="" textlink="">
      <xdr:nvSpPr>
        <xdr:cNvPr id="39" name="TextBox 38"/>
        <xdr:cNvSpPr txBox="1"/>
      </xdr:nvSpPr>
      <xdr:spPr>
        <a:xfrm>
          <a:off x="6229673" y="2383508"/>
          <a:ext cx="1741622" cy="350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Segoe UI Semibold" panose="020B0702040204020203" pitchFamily="34" charset="0"/>
            </a:rPr>
            <a:t>Welded</a:t>
          </a:r>
          <a:r>
            <a:rPr lang="en-US" sz="1100" baseline="0">
              <a:latin typeface="Segoe UI Semibold" panose="020B0702040204020203" pitchFamily="34" charset="0"/>
            </a:rPr>
            <a:t> Ladder Rack</a:t>
          </a:r>
          <a:endParaRPr lang="en-US" sz="1100">
            <a:latin typeface="Segoe UI Semibold" panose="020B0702040204020203" pitchFamily="34" charset="0"/>
          </a:endParaRPr>
        </a:p>
      </xdr:txBody>
    </xdr:sp>
    <xdr:clientData/>
  </xdr:twoCellAnchor>
  <xdr:twoCellAnchor editAs="oneCell">
    <xdr:from>
      <xdr:col>8</xdr:col>
      <xdr:colOff>181783</xdr:colOff>
      <xdr:row>22</xdr:row>
      <xdr:rowOff>21309</xdr:rowOff>
    </xdr:from>
    <xdr:to>
      <xdr:col>13</xdr:col>
      <xdr:colOff>342226</xdr:colOff>
      <xdr:row>28</xdr:row>
      <xdr:rowOff>47656</xdr:rowOff>
    </xdr:to>
    <xdr:pic>
      <xdr:nvPicPr>
        <xdr:cNvPr id="40" name="Picture 3"/>
        <xdr:cNvPicPr>
          <a:picLocks noChangeAspect="1" noChangeArrowheads="1"/>
        </xdr:cNvPicPr>
      </xdr:nvPicPr>
      <xdr:blipFill>
        <a:blip xmlns:r="http://schemas.openxmlformats.org/officeDocument/2006/relationships" r:embed="rId15" cstate="print"/>
        <a:srcRect/>
        <a:stretch>
          <a:fillRect/>
        </a:stretch>
      </xdr:blipFill>
      <xdr:spPr bwMode="auto">
        <a:xfrm>
          <a:off x="4563283" y="4612359"/>
          <a:ext cx="3770418" cy="1169347"/>
        </a:xfrm>
        <a:prstGeom prst="rect">
          <a:avLst/>
        </a:prstGeom>
        <a:noFill/>
        <a:ln w="1">
          <a:noFill/>
          <a:miter lim="800000"/>
          <a:headEnd/>
          <a:tailEnd type="none" w="med" len="med"/>
        </a:ln>
        <a:effectLst/>
      </xdr:spPr>
    </xdr:pic>
    <xdr:clientData/>
  </xdr:twoCellAnchor>
  <xdr:twoCellAnchor editAs="oneCell">
    <xdr:from>
      <xdr:col>1</xdr:col>
      <xdr:colOff>59575</xdr:colOff>
      <xdr:row>22</xdr:row>
      <xdr:rowOff>22764</xdr:rowOff>
    </xdr:from>
    <xdr:to>
      <xdr:col>7</xdr:col>
      <xdr:colOff>419356</xdr:colOff>
      <xdr:row>28</xdr:row>
      <xdr:rowOff>49111</xdr:rowOff>
    </xdr:to>
    <xdr:pic>
      <xdr:nvPicPr>
        <xdr:cNvPr id="41" name="Picture 4"/>
        <xdr:cNvPicPr>
          <a:picLocks noChangeAspect="1" noChangeArrowheads="1"/>
        </xdr:cNvPicPr>
      </xdr:nvPicPr>
      <xdr:blipFill>
        <a:blip xmlns:r="http://schemas.openxmlformats.org/officeDocument/2006/relationships" r:embed="rId16" cstate="print"/>
        <a:srcRect b="5275"/>
        <a:stretch>
          <a:fillRect/>
        </a:stretch>
      </xdr:blipFill>
      <xdr:spPr bwMode="auto">
        <a:xfrm>
          <a:off x="373900" y="4613814"/>
          <a:ext cx="3845931" cy="1169347"/>
        </a:xfrm>
        <a:prstGeom prst="rect">
          <a:avLst/>
        </a:prstGeom>
        <a:noFill/>
        <a:ln w="1">
          <a:noFill/>
          <a:miter lim="800000"/>
          <a:headEnd/>
          <a:tailEnd type="none" w="med" len="med"/>
        </a:ln>
        <a:effectLst/>
      </xdr:spPr>
    </xdr:pic>
    <xdr:clientData/>
  </xdr:twoCellAnchor>
  <xdr:twoCellAnchor>
    <xdr:from>
      <xdr:col>3</xdr:col>
      <xdr:colOff>162570</xdr:colOff>
      <xdr:row>28</xdr:row>
      <xdr:rowOff>123988</xdr:rowOff>
    </xdr:from>
    <xdr:to>
      <xdr:col>5</xdr:col>
      <xdr:colOff>356138</xdr:colOff>
      <xdr:row>30</xdr:row>
      <xdr:rowOff>25509</xdr:rowOff>
    </xdr:to>
    <xdr:sp macro="" textlink="">
      <xdr:nvSpPr>
        <xdr:cNvPr id="42" name="TextBox 41"/>
        <xdr:cNvSpPr txBox="1"/>
      </xdr:nvSpPr>
      <xdr:spPr>
        <a:xfrm>
          <a:off x="1638945" y="5858038"/>
          <a:ext cx="1355618" cy="282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latin typeface="Segoe UI Semibold" panose="020B0702040204020203" pitchFamily="34" charset="0"/>
            </a:rPr>
            <a:t>Thule</a:t>
          </a:r>
          <a:r>
            <a:rPr lang="en-US" sz="1100" baseline="0">
              <a:latin typeface="Calibri"/>
            </a:rPr>
            <a:t>® </a:t>
          </a:r>
          <a:r>
            <a:rPr lang="en-US" sz="1100" baseline="0">
              <a:latin typeface="Segoe UI Semibold" panose="020B0702040204020203" pitchFamily="34" charset="0"/>
            </a:rPr>
            <a:t>Tracker II </a:t>
          </a:r>
          <a:endParaRPr lang="en-US" sz="1100">
            <a:latin typeface="Segoe UI Semibold" panose="020B0702040204020203" pitchFamily="34" charset="0"/>
          </a:endParaRPr>
        </a:p>
      </xdr:txBody>
    </xdr:sp>
    <xdr:clientData/>
  </xdr:twoCellAnchor>
  <xdr:twoCellAnchor>
    <xdr:from>
      <xdr:col>10</xdr:col>
      <xdr:colOff>80881</xdr:colOff>
      <xdr:row>28</xdr:row>
      <xdr:rowOff>137226</xdr:rowOff>
    </xdr:from>
    <xdr:to>
      <xdr:col>11</xdr:col>
      <xdr:colOff>615573</xdr:colOff>
      <xdr:row>30</xdr:row>
      <xdr:rowOff>38747</xdr:rowOff>
    </xdr:to>
    <xdr:sp macro="" textlink="">
      <xdr:nvSpPr>
        <xdr:cNvPr id="43" name="TextBox 42"/>
        <xdr:cNvSpPr txBox="1"/>
      </xdr:nvSpPr>
      <xdr:spPr>
        <a:xfrm>
          <a:off x="5691106" y="5871276"/>
          <a:ext cx="1620542" cy="282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latin typeface="Segoe UI Semibold" panose="020B0702040204020203" pitchFamily="34" charset="0"/>
            </a:rPr>
            <a:t>Thule</a:t>
          </a:r>
          <a:r>
            <a:rPr lang="en-US" sz="1100" baseline="0">
              <a:latin typeface="Calibri"/>
            </a:rPr>
            <a:t>® </a:t>
          </a:r>
          <a:r>
            <a:rPr lang="en-US" sz="1100" baseline="0">
              <a:latin typeface="Segoe UI Semibold" panose="020B0702040204020203" pitchFamily="34" charset="0"/>
            </a:rPr>
            <a:t>AeroBlade</a:t>
          </a:r>
          <a:endParaRPr lang="en-US" sz="1100">
            <a:latin typeface="Segoe UI Semibold" panose="020B0702040204020203" pitchFamily="34" charset="0"/>
          </a:endParaRPr>
        </a:p>
      </xdr:txBody>
    </xdr:sp>
    <xdr:clientData/>
  </xdr:twoCellAnchor>
  <xdr:twoCellAnchor editAs="oneCell">
    <xdr:from>
      <xdr:col>4</xdr:col>
      <xdr:colOff>243775</xdr:colOff>
      <xdr:row>199</xdr:row>
      <xdr:rowOff>57795</xdr:rowOff>
    </xdr:from>
    <xdr:to>
      <xdr:col>10</xdr:col>
      <xdr:colOff>349680</xdr:colOff>
      <xdr:row>210</xdr:row>
      <xdr:rowOff>644</xdr:rowOff>
    </xdr:to>
    <xdr:pic>
      <xdr:nvPicPr>
        <xdr:cNvPr id="44" name="Picture 43" descr="PD Rack 3.jpg"/>
        <xdr:cNvPicPr>
          <a:picLocks noChangeAspect="1"/>
        </xdr:cNvPicPr>
      </xdr:nvPicPr>
      <xdr:blipFill>
        <a:blip xmlns:r="http://schemas.openxmlformats.org/officeDocument/2006/relationships" r:embed="rId17" cstate="print"/>
        <a:srcRect t="3688" b="21425"/>
        <a:stretch>
          <a:fillRect/>
        </a:stretch>
      </xdr:blipFill>
      <xdr:spPr>
        <a:xfrm>
          <a:off x="2301175" y="35700345"/>
          <a:ext cx="3658730" cy="2095499"/>
        </a:xfrm>
        <a:prstGeom prst="rect">
          <a:avLst/>
        </a:prstGeom>
      </xdr:spPr>
    </xdr:pic>
    <xdr:clientData/>
  </xdr:twoCellAnchor>
  <xdr:twoCellAnchor editAs="oneCell">
    <xdr:from>
      <xdr:col>3</xdr:col>
      <xdr:colOff>577956</xdr:colOff>
      <xdr:row>128</xdr:row>
      <xdr:rowOff>0</xdr:rowOff>
    </xdr:from>
    <xdr:to>
      <xdr:col>10</xdr:col>
      <xdr:colOff>1013038</xdr:colOff>
      <xdr:row>139</xdr:row>
      <xdr:rowOff>27445</xdr:rowOff>
    </xdr:to>
    <xdr:pic>
      <xdr:nvPicPr>
        <xdr:cNvPr id="45" name="Picture 44" descr="481.JPG"/>
        <xdr:cNvPicPr>
          <a:picLocks noChangeAspect="1"/>
        </xdr:cNvPicPr>
      </xdr:nvPicPr>
      <xdr:blipFill>
        <a:blip xmlns:r="http://schemas.openxmlformats.org/officeDocument/2006/relationships" r:embed="rId18" cstate="print"/>
        <a:srcRect t="32309"/>
        <a:stretch>
          <a:fillRect/>
        </a:stretch>
      </xdr:blipFill>
      <xdr:spPr>
        <a:xfrm>
          <a:off x="2054331" y="23279100"/>
          <a:ext cx="4568932" cy="2027695"/>
        </a:xfrm>
        <a:prstGeom prst="rect">
          <a:avLst/>
        </a:prstGeom>
      </xdr:spPr>
    </xdr:pic>
    <xdr:clientData/>
  </xdr:twoCellAnchor>
  <xdr:twoCellAnchor editAs="oneCell">
    <xdr:from>
      <xdr:col>4</xdr:col>
      <xdr:colOff>492416</xdr:colOff>
      <xdr:row>46</xdr:row>
      <xdr:rowOff>179522</xdr:rowOff>
    </xdr:from>
    <xdr:to>
      <xdr:col>10</xdr:col>
      <xdr:colOff>506881</xdr:colOff>
      <xdr:row>53</xdr:row>
      <xdr:rowOff>10296</xdr:rowOff>
    </xdr:to>
    <xdr:pic>
      <xdr:nvPicPr>
        <xdr:cNvPr id="46" name="Picture 45" descr="493.JPG"/>
        <xdr:cNvPicPr>
          <a:picLocks noChangeAspect="1"/>
        </xdr:cNvPicPr>
      </xdr:nvPicPr>
      <xdr:blipFill>
        <a:blip xmlns:r="http://schemas.openxmlformats.org/officeDocument/2006/relationships" r:embed="rId19" cstate="print"/>
        <a:srcRect t="35863" r="-3" b="14349"/>
        <a:stretch>
          <a:fillRect/>
        </a:stretch>
      </xdr:blipFill>
      <xdr:spPr>
        <a:xfrm>
          <a:off x="2549816" y="8371022"/>
          <a:ext cx="3567290" cy="1164274"/>
        </a:xfrm>
        <a:prstGeom prst="rect">
          <a:avLst/>
        </a:prstGeom>
      </xdr:spPr>
    </xdr:pic>
    <xdr:clientData/>
  </xdr:twoCellAnchor>
  <xdr:twoCellAnchor>
    <xdr:from>
      <xdr:col>11</xdr:col>
      <xdr:colOff>201801</xdr:colOff>
      <xdr:row>128</xdr:row>
      <xdr:rowOff>48432</xdr:rowOff>
    </xdr:from>
    <xdr:to>
      <xdr:col>13</xdr:col>
      <xdr:colOff>75152</xdr:colOff>
      <xdr:row>130</xdr:row>
      <xdr:rowOff>185657</xdr:rowOff>
    </xdr:to>
    <xdr:sp macro="" textlink="">
      <xdr:nvSpPr>
        <xdr:cNvPr id="47" name="TextBox 46"/>
        <xdr:cNvSpPr txBox="1"/>
      </xdr:nvSpPr>
      <xdr:spPr>
        <a:xfrm>
          <a:off x="6897876" y="23327532"/>
          <a:ext cx="1168751" cy="518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a:latin typeface="Segoe UI Semibold" panose="020B0702040204020203" pitchFamily="34" charset="0"/>
            </a:rPr>
            <a:t>88" AluRack AR1906</a:t>
          </a:r>
        </a:p>
      </xdr:txBody>
    </xdr:sp>
    <xdr:clientData/>
  </xdr:twoCellAnchor>
  <xdr:twoCellAnchor>
    <xdr:from>
      <xdr:col>10</xdr:col>
      <xdr:colOff>661905</xdr:colOff>
      <xdr:row>202</xdr:row>
      <xdr:rowOff>145296</xdr:rowOff>
    </xdr:from>
    <xdr:to>
      <xdr:col>13</xdr:col>
      <xdr:colOff>153368</xdr:colOff>
      <xdr:row>207</xdr:row>
      <xdr:rowOff>169512</xdr:rowOff>
    </xdr:to>
    <xdr:sp macro="" textlink="">
      <xdr:nvSpPr>
        <xdr:cNvPr id="48" name="TextBox 47"/>
        <xdr:cNvSpPr txBox="1"/>
      </xdr:nvSpPr>
      <xdr:spPr>
        <a:xfrm>
          <a:off x="6272130" y="36359346"/>
          <a:ext cx="1872713" cy="9767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a:latin typeface="Segoe UI Semibold" panose="020B0702040204020203" pitchFamily="34" charset="0"/>
            </a:rPr>
            <a:t>ErgoRack   PCR-TAG1 </a:t>
          </a:r>
        </a:p>
        <a:p>
          <a:pPr algn="ctr"/>
          <a:r>
            <a:rPr lang="en-US" sz="1200">
              <a:latin typeface="Segoe UI Semibold" panose="020B0702040204020203" pitchFamily="34" charset="0"/>
            </a:rPr>
            <a:t> Single</a:t>
          </a:r>
          <a:r>
            <a:rPr lang="en-US" sz="1200" baseline="0">
              <a:latin typeface="Segoe UI Semibold" panose="020B0702040204020203" pitchFamily="34" charset="0"/>
            </a:rPr>
            <a:t> Clamp - Single Rotation</a:t>
          </a:r>
          <a:endParaRPr lang="en-US" sz="1200">
            <a:latin typeface="Segoe UI Semibold" panose="020B0702040204020203" pitchFamily="34" charset="0"/>
          </a:endParaRPr>
        </a:p>
      </xdr:txBody>
    </xdr:sp>
    <xdr:clientData/>
  </xdr:twoCellAnchor>
  <xdr:twoCellAnchor editAs="oneCell">
    <xdr:from>
      <xdr:col>0</xdr:col>
      <xdr:colOff>32289</xdr:colOff>
      <xdr:row>17</xdr:row>
      <xdr:rowOff>155251</xdr:rowOff>
    </xdr:from>
    <xdr:to>
      <xdr:col>2</xdr:col>
      <xdr:colOff>242161</xdr:colOff>
      <xdr:row>19</xdr:row>
      <xdr:rowOff>37130</xdr:rowOff>
    </xdr:to>
    <xdr:pic>
      <xdr:nvPicPr>
        <xdr:cNvPr id="49" name="Picture 48"/>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2289" y="3898576"/>
          <a:ext cx="1105222" cy="262879"/>
        </a:xfrm>
        <a:prstGeom prst="rect">
          <a:avLst/>
        </a:prstGeom>
      </xdr:spPr>
    </xdr:pic>
    <xdr:clientData/>
  </xdr:twoCellAnchor>
  <xdr:twoCellAnchor editAs="oneCell">
    <xdr:from>
      <xdr:col>0</xdr:col>
      <xdr:colOff>47625</xdr:colOff>
      <xdr:row>0</xdr:row>
      <xdr:rowOff>104775</xdr:rowOff>
    </xdr:from>
    <xdr:to>
      <xdr:col>3</xdr:col>
      <xdr:colOff>171449</xdr:colOff>
      <xdr:row>1</xdr:row>
      <xdr:rowOff>300625</xdr:rowOff>
    </xdr:to>
    <xdr:pic>
      <xdr:nvPicPr>
        <xdr:cNvPr id="51" name="Picture 50"/>
        <xdr:cNvPicPr>
          <a:picLocks noChangeAspect="1"/>
        </xdr:cNvPicPr>
      </xdr:nvPicPr>
      <xdr:blipFill rotWithShape="1">
        <a:blip xmlns:r="http://schemas.openxmlformats.org/officeDocument/2006/relationships" r:embed="rId21" cstate="print">
          <a:clrChange>
            <a:clrFrom>
              <a:srgbClr val="FFFFFF"/>
            </a:clrFrom>
            <a:clrTo>
              <a:srgbClr val="FFFFFF">
                <a:alpha val="0"/>
              </a:srgbClr>
            </a:clrTo>
          </a:clrChange>
          <a:extLst>
            <a:ext uri="{28A0092B-C50C-407E-A947-70E740481C1C}">
              <a14:useLocalDpi xmlns:a14="http://schemas.microsoft.com/office/drawing/2010/main" val="0"/>
            </a:ext>
          </a:extLst>
        </a:blip>
        <a:srcRect b="13244"/>
        <a:stretch/>
      </xdr:blipFill>
      <xdr:spPr>
        <a:xfrm>
          <a:off x="47625" y="104775"/>
          <a:ext cx="1600199" cy="576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sheetPr>
  <dimension ref="A3:P38"/>
  <sheetViews>
    <sheetView tabSelected="1" workbookViewId="0">
      <selection activeCell="A5" sqref="A5:K5"/>
    </sheetView>
  </sheetViews>
  <sheetFormatPr defaultRowHeight="14.25"/>
  <cols>
    <col min="1" max="16384" width="9.140625" style="35"/>
  </cols>
  <sheetData>
    <row r="3" spans="1:11" ht="38.25">
      <c r="A3" s="488" t="s">
        <v>347</v>
      </c>
      <c r="B3" s="488"/>
      <c r="C3" s="488"/>
      <c r="D3" s="488"/>
      <c r="E3" s="488"/>
      <c r="F3" s="488"/>
      <c r="G3" s="488"/>
      <c r="H3" s="488"/>
      <c r="I3" s="488"/>
      <c r="J3" s="488"/>
      <c r="K3" s="488"/>
    </row>
    <row r="5" spans="1:11" ht="38.25">
      <c r="A5" s="488"/>
      <c r="B5" s="488"/>
      <c r="C5" s="488"/>
      <c r="D5" s="488"/>
      <c r="E5" s="488"/>
      <c r="F5" s="488"/>
      <c r="G5" s="488"/>
      <c r="H5" s="488"/>
      <c r="I5" s="488"/>
      <c r="J5" s="488"/>
      <c r="K5" s="488"/>
    </row>
    <row r="9" spans="1:11">
      <c r="A9" s="489"/>
      <c r="B9" s="489"/>
      <c r="C9" s="489"/>
      <c r="D9" s="489"/>
      <c r="E9" s="489"/>
      <c r="F9" s="489"/>
      <c r="G9" s="489"/>
      <c r="H9" s="489"/>
      <c r="I9" s="489"/>
      <c r="J9" s="489"/>
      <c r="K9" s="489"/>
    </row>
    <row r="27" spans="1:11" ht="26.25">
      <c r="A27" s="487" t="s">
        <v>448</v>
      </c>
      <c r="B27" s="487"/>
      <c r="C27" s="487"/>
      <c r="D27" s="487"/>
      <c r="E27" s="487"/>
      <c r="F27" s="487"/>
      <c r="G27" s="487"/>
      <c r="H27" s="487"/>
      <c r="I27" s="487"/>
      <c r="J27" s="487"/>
      <c r="K27" s="487"/>
    </row>
    <row r="30" spans="1:11" ht="26.25">
      <c r="A30" s="487" t="s">
        <v>413</v>
      </c>
      <c r="B30" s="487"/>
      <c r="C30" s="487"/>
      <c r="D30" s="487"/>
      <c r="E30" s="487"/>
      <c r="F30" s="487"/>
      <c r="G30" s="487"/>
      <c r="H30" s="487"/>
      <c r="I30" s="487"/>
      <c r="J30" s="487"/>
      <c r="K30" s="487"/>
    </row>
    <row r="31" spans="1:11" ht="26.25">
      <c r="A31" s="487" t="s">
        <v>414</v>
      </c>
      <c r="B31" s="487"/>
      <c r="C31" s="487"/>
      <c r="D31" s="487"/>
      <c r="E31" s="487"/>
      <c r="F31" s="487"/>
      <c r="G31" s="487"/>
      <c r="H31" s="487"/>
      <c r="I31" s="487"/>
      <c r="J31" s="487"/>
      <c r="K31" s="487"/>
    </row>
    <row r="32" spans="1:11" ht="26.25">
      <c r="A32" s="487" t="s">
        <v>415</v>
      </c>
      <c r="B32" s="487"/>
      <c r="C32" s="487"/>
      <c r="D32" s="487"/>
      <c r="E32" s="487"/>
      <c r="F32" s="487"/>
      <c r="G32" s="487"/>
      <c r="H32" s="487"/>
      <c r="I32" s="487"/>
      <c r="J32" s="487"/>
      <c r="K32" s="487"/>
    </row>
    <row r="33" spans="1:16" ht="31.5" customHeight="1">
      <c r="A33" s="62"/>
      <c r="B33" s="62"/>
      <c r="C33" s="62"/>
      <c r="D33" s="62"/>
      <c r="E33" s="62"/>
      <c r="F33" s="62"/>
      <c r="G33" s="62"/>
      <c r="H33" s="62"/>
      <c r="I33" s="62"/>
      <c r="J33" s="62"/>
      <c r="K33" s="62"/>
    </row>
    <row r="34" spans="1:16" ht="26.25">
      <c r="A34" s="485" t="s">
        <v>10</v>
      </c>
      <c r="B34" s="485"/>
      <c r="C34" s="485"/>
      <c r="D34" s="485"/>
      <c r="E34" s="485"/>
      <c r="F34" s="485"/>
      <c r="G34" s="486" t="s">
        <v>416</v>
      </c>
      <c r="H34" s="486"/>
      <c r="I34" s="486"/>
      <c r="J34" s="486"/>
      <c r="K34" s="486"/>
    </row>
    <row r="35" spans="1:16" ht="10.5" customHeight="1">
      <c r="A35" s="63"/>
      <c r="B35" s="63"/>
      <c r="C35" s="63"/>
      <c r="D35" s="63"/>
      <c r="E35" s="63"/>
      <c r="F35" s="63"/>
      <c r="G35" s="63"/>
      <c r="H35" s="63"/>
      <c r="I35" s="63"/>
      <c r="J35" s="63"/>
      <c r="K35" s="63"/>
    </row>
    <row r="36" spans="1:16" ht="26.25">
      <c r="A36" s="485" t="s">
        <v>11</v>
      </c>
      <c r="B36" s="485"/>
      <c r="C36" s="485"/>
      <c r="D36" s="485"/>
      <c r="E36" s="485"/>
      <c r="F36" s="485"/>
      <c r="G36" s="486" t="s">
        <v>417</v>
      </c>
      <c r="H36" s="486"/>
      <c r="I36" s="486"/>
      <c r="J36" s="486"/>
      <c r="K36" s="486"/>
    </row>
    <row r="38" spans="1:16" ht="20.25">
      <c r="F38" s="32"/>
      <c r="G38" s="32"/>
      <c r="H38" s="32"/>
      <c r="I38" s="32"/>
      <c r="J38" s="32"/>
      <c r="K38" s="32"/>
      <c r="L38" s="32"/>
      <c r="M38" s="32"/>
      <c r="N38" s="32"/>
      <c r="O38" s="32"/>
      <c r="P38" s="32"/>
    </row>
  </sheetData>
  <mergeCells count="11">
    <mergeCell ref="A3:K3"/>
    <mergeCell ref="A9:K9"/>
    <mergeCell ref="A27:K27"/>
    <mergeCell ref="A5:K5"/>
    <mergeCell ref="A31:K31"/>
    <mergeCell ref="A30:K30"/>
    <mergeCell ref="A36:F36"/>
    <mergeCell ref="G36:K36"/>
    <mergeCell ref="A32:K32"/>
    <mergeCell ref="A34:F34"/>
    <mergeCell ref="G34:K34"/>
  </mergeCells>
  <pageMargins left="0.5" right="0" top="0" bottom="0"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00000"/>
  </sheetPr>
  <dimension ref="A1:P51"/>
  <sheetViews>
    <sheetView showGridLines="0" zoomScale="106" zoomScaleNormal="106" zoomScaleSheetLayoutView="100" workbookViewId="0">
      <selection activeCell="M1" sqref="M1"/>
    </sheetView>
  </sheetViews>
  <sheetFormatPr defaultRowHeight="15"/>
  <cols>
    <col min="1" max="1" width="8.85546875" style="272" customWidth="1"/>
    <col min="2" max="2" width="2" style="272" customWidth="1"/>
    <col min="3" max="3" width="5.140625" style="272" customWidth="1"/>
    <col min="4" max="4" width="8" style="272" customWidth="1"/>
    <col min="5" max="9" width="8.7109375" style="272" customWidth="1"/>
    <col min="10" max="10" width="8.7109375" style="309" customWidth="1"/>
    <col min="11" max="11" width="8.7109375" style="272" customWidth="1"/>
    <col min="12" max="12" width="13.28515625" style="272" customWidth="1"/>
    <col min="13" max="13" width="10.7109375" style="272" customWidth="1"/>
    <col min="14" max="14" width="18.28515625" style="272" customWidth="1"/>
    <col min="15" max="16384" width="9.140625" style="272"/>
  </cols>
  <sheetData>
    <row r="1" spans="1:16" ht="27" thickBot="1">
      <c r="C1" s="531" t="s">
        <v>352</v>
      </c>
      <c r="D1" s="531"/>
      <c r="E1" s="531"/>
      <c r="F1" s="531"/>
      <c r="G1" s="531"/>
      <c r="H1" s="531"/>
      <c r="I1" s="531"/>
      <c r="J1" s="531"/>
      <c r="K1" s="531"/>
      <c r="L1" s="531"/>
      <c r="M1" s="386"/>
      <c r="N1" s="386"/>
      <c r="O1" s="386"/>
      <c r="P1" s="386"/>
    </row>
    <row r="2" spans="1:16" ht="15" customHeight="1" thickBot="1">
      <c r="C2" s="532" t="str">
        <f>+'Dealer Fiberglass'!A2</f>
        <v xml:space="preserve"> EFFECTIVE: JANUARY 15, 2019</v>
      </c>
      <c r="D2" s="532"/>
      <c r="E2" s="532"/>
      <c r="F2" s="532"/>
      <c r="G2" s="532"/>
      <c r="H2" s="532"/>
      <c r="I2" s="532"/>
      <c r="J2" s="532"/>
      <c r="K2" s="532"/>
      <c r="L2" s="532"/>
      <c r="M2" s="386"/>
      <c r="N2" s="387">
        <f>+'Calculator Tips'!B23</f>
        <v>0.3</v>
      </c>
      <c r="O2" s="388" t="s">
        <v>13</v>
      </c>
      <c r="P2" s="1"/>
    </row>
    <row r="3" spans="1:16" ht="21">
      <c r="C3" s="533" t="str">
        <f>+'Dealer Fiberglass'!A3</f>
        <v>TAG WEST DIVISION | PHONE: 800-655-5337 | FAX: 800-266-5337</v>
      </c>
      <c r="D3" s="533"/>
      <c r="E3" s="533"/>
      <c r="F3" s="533"/>
      <c r="G3" s="533"/>
      <c r="H3" s="533"/>
      <c r="I3" s="533"/>
      <c r="J3" s="533"/>
      <c r="K3" s="533"/>
      <c r="L3" s="533"/>
      <c r="M3" s="389"/>
      <c r="N3" s="390" t="s">
        <v>14</v>
      </c>
      <c r="O3" s="49"/>
      <c r="P3" s="1"/>
    </row>
    <row r="4" spans="1:16" ht="18.75">
      <c r="C4" s="534"/>
      <c r="D4" s="534"/>
      <c r="E4" s="534"/>
      <c r="F4" s="534"/>
      <c r="G4" s="534"/>
      <c r="H4" s="534"/>
      <c r="I4" s="534"/>
      <c r="J4" s="534"/>
      <c r="K4" s="534"/>
      <c r="L4" s="534"/>
      <c r="M4" s="391"/>
    </row>
    <row r="5" spans="1:16" ht="18.75">
      <c r="A5" s="535"/>
      <c r="B5" s="535"/>
      <c r="C5" s="535"/>
      <c r="D5" s="535"/>
      <c r="E5" s="535"/>
      <c r="F5" s="535"/>
      <c r="G5" s="535"/>
      <c r="H5" s="535"/>
      <c r="I5" s="535"/>
      <c r="J5" s="535"/>
      <c r="K5" s="535"/>
      <c r="L5" s="535"/>
      <c r="M5" s="391"/>
    </row>
    <row r="6" spans="1:16" ht="18.75">
      <c r="C6" s="534"/>
      <c r="D6" s="534"/>
      <c r="E6" s="534"/>
      <c r="F6" s="534"/>
      <c r="G6" s="534"/>
      <c r="H6" s="534"/>
      <c r="I6" s="534"/>
      <c r="J6" s="534"/>
      <c r="K6" s="534"/>
      <c r="L6" s="534"/>
      <c r="M6" s="391"/>
    </row>
    <row r="7" spans="1:16" ht="8.1" customHeight="1">
      <c r="C7" s="307"/>
      <c r="D7" s="307"/>
      <c r="E7" s="307"/>
      <c r="F7" s="307"/>
      <c r="G7" s="307"/>
      <c r="H7" s="307"/>
      <c r="I7" s="307"/>
      <c r="J7" s="392"/>
      <c r="K7" s="307"/>
      <c r="L7" s="307"/>
      <c r="M7" s="308"/>
    </row>
    <row r="8" spans="1:16" ht="15" customHeight="1">
      <c r="A8" s="207"/>
      <c r="B8" s="393"/>
      <c r="D8" s="333"/>
      <c r="E8" s="333"/>
      <c r="F8" s="333"/>
      <c r="G8" s="333"/>
      <c r="H8" s="333"/>
      <c r="I8" s="427"/>
      <c r="K8" s="333"/>
      <c r="L8" s="207" t="s">
        <v>16</v>
      </c>
      <c r="M8" s="308"/>
      <c r="N8" s="394" t="s">
        <v>15</v>
      </c>
    </row>
    <row r="9" spans="1:16" ht="5.0999999999999996" customHeight="1">
      <c r="A9" s="361"/>
      <c r="B9" s="361"/>
      <c r="C9" s="333"/>
      <c r="D9" s="333"/>
      <c r="E9" s="333"/>
      <c r="F9" s="333"/>
      <c r="G9" s="333"/>
      <c r="H9" s="333"/>
      <c r="I9" s="427"/>
      <c r="K9" s="308"/>
      <c r="L9" s="427"/>
    </row>
    <row r="10" spans="1:16" ht="15" customHeight="1">
      <c r="A10" s="396" t="s">
        <v>321</v>
      </c>
      <c r="B10" s="395"/>
      <c r="C10" s="427"/>
      <c r="D10" s="361"/>
      <c r="E10" s="210"/>
      <c r="F10" s="361"/>
      <c r="G10" s="361"/>
      <c r="H10" s="361"/>
      <c r="I10" s="309"/>
      <c r="K10" s="309"/>
      <c r="L10" s="395">
        <f>N10/(1-$N$2)</f>
        <v>335.71428571428572</v>
      </c>
      <c r="M10" s="397"/>
      <c r="N10" s="398">
        <v>235</v>
      </c>
      <c r="O10" s="399"/>
    </row>
    <row r="11" spans="1:16" ht="15" customHeight="1">
      <c r="A11" s="400" t="s">
        <v>12</v>
      </c>
      <c r="B11" s="309"/>
      <c r="C11" s="346" t="s">
        <v>322</v>
      </c>
      <c r="D11" s="346"/>
      <c r="E11" s="210"/>
      <c r="F11" s="361"/>
      <c r="G11" s="361"/>
      <c r="H11" s="361"/>
      <c r="I11" s="309"/>
      <c r="K11" s="309"/>
      <c r="L11" s="309"/>
      <c r="N11" s="401"/>
    </row>
    <row r="12" spans="1:16" ht="15" customHeight="1">
      <c r="A12" s="400" t="s">
        <v>12</v>
      </c>
      <c r="B12" s="309"/>
      <c r="C12" s="346" t="s">
        <v>323</v>
      </c>
      <c r="D12" s="346"/>
      <c r="E12" s="210"/>
      <c r="F12" s="361"/>
      <c r="G12" s="361"/>
      <c r="H12" s="361"/>
      <c r="I12" s="309"/>
      <c r="K12" s="309"/>
      <c r="L12" s="309"/>
      <c r="M12" s="332"/>
      <c r="N12" s="401"/>
    </row>
    <row r="13" spans="1:16" ht="15" customHeight="1">
      <c r="A13" s="400" t="s">
        <v>12</v>
      </c>
      <c r="B13" s="309"/>
      <c r="C13" s="346" t="s">
        <v>324</v>
      </c>
      <c r="D13" s="346"/>
      <c r="E13" s="210"/>
      <c r="F13" s="361"/>
      <c r="G13" s="361"/>
      <c r="H13" s="361"/>
      <c r="I13" s="309"/>
      <c r="K13" s="309"/>
      <c r="L13" s="309"/>
      <c r="N13" s="401"/>
    </row>
    <row r="14" spans="1:16" ht="15" customHeight="1">
      <c r="A14" s="400" t="s">
        <v>12</v>
      </c>
      <c r="B14" s="309"/>
      <c r="C14" s="346" t="s">
        <v>325</v>
      </c>
      <c r="D14" s="346"/>
      <c r="E14" s="210"/>
      <c r="F14" s="361"/>
      <c r="G14" s="361"/>
      <c r="H14" s="361"/>
      <c r="I14" s="309"/>
      <c r="K14" s="309"/>
      <c r="L14" s="309"/>
      <c r="M14" s="402"/>
      <c r="N14" s="401"/>
    </row>
    <row r="15" spans="1:16" ht="15" customHeight="1">
      <c r="A15" s="400" t="s">
        <v>12</v>
      </c>
      <c r="B15" s="309"/>
      <c r="C15" s="403" t="s">
        <v>326</v>
      </c>
      <c r="D15" s="403"/>
      <c r="E15" s="361"/>
      <c r="F15" s="361"/>
      <c r="G15" s="361"/>
      <c r="H15" s="361"/>
      <c r="I15" s="309"/>
      <c r="K15" s="309"/>
      <c r="L15" s="309"/>
      <c r="M15" s="402"/>
      <c r="N15" s="401"/>
    </row>
    <row r="16" spans="1:16" ht="15" customHeight="1">
      <c r="A16" s="427"/>
      <c r="B16" s="309"/>
      <c r="C16" s="382"/>
      <c r="D16" s="382"/>
      <c r="E16" s="361"/>
      <c r="F16" s="361"/>
      <c r="G16" s="361"/>
      <c r="H16" s="361"/>
      <c r="I16" s="309"/>
      <c r="K16" s="309"/>
      <c r="L16" s="309"/>
      <c r="M16" s="402"/>
      <c r="N16" s="401"/>
    </row>
    <row r="17" spans="1:14" ht="15" customHeight="1">
      <c r="A17" s="396" t="s">
        <v>327</v>
      </c>
      <c r="B17" s="395"/>
      <c r="C17" s="382"/>
      <c r="D17" s="382"/>
      <c r="E17" s="210"/>
      <c r="F17" s="361"/>
      <c r="G17" s="361"/>
      <c r="H17" s="361"/>
      <c r="I17" s="309"/>
      <c r="K17" s="309"/>
      <c r="L17" s="395">
        <f>N17/(1-$N$2)</f>
        <v>350</v>
      </c>
      <c r="M17" s="402"/>
      <c r="N17" s="398">
        <v>245</v>
      </c>
    </row>
    <row r="18" spans="1:14" ht="15" customHeight="1">
      <c r="A18" s="400" t="s">
        <v>12</v>
      </c>
      <c r="B18" s="309"/>
      <c r="C18" s="346" t="s">
        <v>322</v>
      </c>
      <c r="D18" s="346"/>
      <c r="E18" s="210"/>
      <c r="F18" s="361"/>
      <c r="G18" s="361"/>
      <c r="H18" s="361"/>
      <c r="I18" s="309"/>
      <c r="K18" s="309"/>
      <c r="L18" s="309"/>
      <c r="M18" s="402"/>
      <c r="N18" s="401"/>
    </row>
    <row r="19" spans="1:14" ht="15" customHeight="1">
      <c r="A19" s="400" t="s">
        <v>12</v>
      </c>
      <c r="B19" s="309"/>
      <c r="C19" s="346" t="s">
        <v>328</v>
      </c>
      <c r="D19" s="346"/>
      <c r="E19" s="210"/>
      <c r="F19" s="361"/>
      <c r="G19" s="361"/>
      <c r="H19" s="361"/>
      <c r="I19" s="309"/>
      <c r="K19" s="309"/>
      <c r="L19" s="309"/>
      <c r="M19" s="402"/>
      <c r="N19" s="401"/>
    </row>
    <row r="20" spans="1:14" ht="15" customHeight="1">
      <c r="A20" s="400" t="s">
        <v>12</v>
      </c>
      <c r="B20" s="309"/>
      <c r="C20" s="346" t="s">
        <v>324</v>
      </c>
      <c r="D20" s="346"/>
      <c r="E20" s="210"/>
      <c r="F20" s="361"/>
      <c r="G20" s="361"/>
      <c r="H20" s="361"/>
      <c r="I20" s="309"/>
      <c r="K20" s="309"/>
      <c r="L20" s="309"/>
      <c r="N20" s="401"/>
    </row>
    <row r="21" spans="1:14" ht="15" customHeight="1">
      <c r="A21" s="400" t="s">
        <v>12</v>
      </c>
      <c r="B21" s="309"/>
      <c r="C21" s="346" t="s">
        <v>329</v>
      </c>
      <c r="D21" s="346"/>
      <c r="E21" s="210"/>
      <c r="F21" s="361"/>
      <c r="G21" s="361"/>
      <c r="H21" s="361"/>
      <c r="I21" s="309"/>
      <c r="K21" s="309"/>
      <c r="L21" s="309"/>
      <c r="M21" s="402"/>
      <c r="N21" s="401"/>
    </row>
    <row r="22" spans="1:14" ht="15" customHeight="1">
      <c r="A22" s="400" t="s">
        <v>12</v>
      </c>
      <c r="B22" s="309"/>
      <c r="C22" s="403" t="s">
        <v>330</v>
      </c>
      <c r="D22" s="403"/>
      <c r="E22" s="361"/>
      <c r="F22" s="361"/>
      <c r="G22" s="361"/>
      <c r="H22" s="361"/>
      <c r="I22" s="309"/>
      <c r="K22" s="309"/>
      <c r="L22" s="309"/>
      <c r="M22" s="402"/>
      <c r="N22" s="401"/>
    </row>
    <row r="23" spans="1:14" ht="15" customHeight="1">
      <c r="A23" s="427"/>
      <c r="B23" s="309"/>
      <c r="C23" s="382"/>
      <c r="D23" s="382"/>
      <c r="E23" s="361"/>
      <c r="F23" s="361"/>
      <c r="G23" s="361"/>
      <c r="H23" s="361"/>
      <c r="I23" s="309"/>
      <c r="K23" s="309"/>
      <c r="L23" s="309"/>
      <c r="M23" s="402"/>
      <c r="N23" s="401"/>
    </row>
    <row r="24" spans="1:14" ht="15" customHeight="1">
      <c r="A24" s="396" t="s">
        <v>331</v>
      </c>
      <c r="B24" s="395"/>
      <c r="C24" s="382"/>
      <c r="D24" s="382"/>
      <c r="E24" s="210"/>
      <c r="F24" s="361"/>
      <c r="G24" s="361"/>
      <c r="H24" s="361"/>
      <c r="I24" s="309"/>
      <c r="K24" s="309"/>
      <c r="L24" s="395">
        <f>N24/(1-$N$2)</f>
        <v>514.28571428571433</v>
      </c>
      <c r="M24" s="402"/>
      <c r="N24" s="398">
        <v>360</v>
      </c>
    </row>
    <row r="25" spans="1:14" ht="15" customHeight="1">
      <c r="A25" s="400" t="s">
        <v>12</v>
      </c>
      <c r="B25" s="309"/>
      <c r="C25" s="346" t="s">
        <v>322</v>
      </c>
      <c r="D25" s="346"/>
      <c r="E25" s="210"/>
      <c r="F25" s="361"/>
      <c r="G25" s="361"/>
      <c r="H25" s="361"/>
      <c r="I25" s="309"/>
      <c r="K25" s="309"/>
      <c r="L25" s="309"/>
      <c r="M25" s="402"/>
      <c r="N25" s="401"/>
    </row>
    <row r="26" spans="1:14" ht="15" customHeight="1">
      <c r="A26" s="400" t="s">
        <v>12</v>
      </c>
      <c r="B26" s="309"/>
      <c r="C26" s="346" t="s">
        <v>332</v>
      </c>
      <c r="D26" s="346"/>
      <c r="E26" s="210"/>
      <c r="F26" s="361"/>
      <c r="G26" s="361"/>
      <c r="H26" s="361"/>
      <c r="I26" s="309"/>
      <c r="K26" s="309"/>
      <c r="L26" s="309"/>
      <c r="M26" s="402"/>
      <c r="N26" s="401"/>
    </row>
    <row r="27" spans="1:14" ht="15" customHeight="1">
      <c r="A27" s="400" t="s">
        <v>12</v>
      </c>
      <c r="B27" s="309"/>
      <c r="C27" s="346" t="s">
        <v>324</v>
      </c>
      <c r="D27" s="346"/>
      <c r="E27" s="210"/>
      <c r="F27" s="361"/>
      <c r="G27" s="361"/>
      <c r="H27" s="361"/>
      <c r="I27" s="309"/>
      <c r="K27" s="309"/>
      <c r="L27" s="309"/>
      <c r="N27" s="401"/>
    </row>
    <row r="28" spans="1:14" ht="15" customHeight="1">
      <c r="A28" s="400" t="s">
        <v>12</v>
      </c>
      <c r="B28" s="309"/>
      <c r="C28" s="346" t="s">
        <v>333</v>
      </c>
      <c r="D28" s="346"/>
      <c r="E28" s="210"/>
      <c r="F28" s="361"/>
      <c r="G28" s="361"/>
      <c r="H28" s="361"/>
      <c r="I28" s="309"/>
      <c r="K28" s="309"/>
      <c r="L28" s="309"/>
      <c r="M28" s="402"/>
      <c r="N28" s="401"/>
    </row>
    <row r="29" spans="1:14" ht="15" customHeight="1">
      <c r="A29" s="400" t="s">
        <v>12</v>
      </c>
      <c r="B29" s="309"/>
      <c r="C29" s="403" t="s">
        <v>334</v>
      </c>
      <c r="D29" s="403"/>
      <c r="E29" s="361"/>
      <c r="F29" s="361"/>
      <c r="G29" s="361"/>
      <c r="H29" s="361"/>
      <c r="I29" s="309"/>
      <c r="K29" s="309"/>
      <c r="L29" s="309"/>
      <c r="M29" s="402"/>
      <c r="N29" s="401"/>
    </row>
    <row r="30" spans="1:14" ht="15" customHeight="1">
      <c r="A30" s="427"/>
      <c r="B30" s="309"/>
      <c r="C30" s="427"/>
      <c r="D30" s="361"/>
      <c r="E30" s="361"/>
      <c r="F30" s="361"/>
      <c r="G30" s="361"/>
      <c r="H30" s="361"/>
      <c r="I30" s="309"/>
      <c r="K30" s="309"/>
      <c r="L30" s="309"/>
      <c r="M30" s="402"/>
      <c r="N30" s="401"/>
    </row>
    <row r="31" spans="1:14" ht="15" customHeight="1">
      <c r="A31" s="396" t="s">
        <v>335</v>
      </c>
      <c r="B31" s="395"/>
      <c r="C31" s="382"/>
      <c r="D31" s="382"/>
      <c r="E31" s="210"/>
      <c r="F31" s="361"/>
      <c r="G31" s="361"/>
      <c r="H31" s="361"/>
      <c r="I31" s="309"/>
      <c r="K31" s="309"/>
      <c r="L31" s="395">
        <f>N31/(1-$N$2)</f>
        <v>657.14285714285722</v>
      </c>
      <c r="M31" s="402"/>
      <c r="N31" s="398">
        <v>460</v>
      </c>
    </row>
    <row r="32" spans="1:14" ht="15" customHeight="1">
      <c r="A32" s="400" t="s">
        <v>12</v>
      </c>
      <c r="B32" s="309"/>
      <c r="C32" s="346" t="s">
        <v>336</v>
      </c>
      <c r="D32" s="346"/>
      <c r="E32" s="210"/>
      <c r="F32" s="361"/>
      <c r="G32" s="361"/>
      <c r="H32" s="361"/>
      <c r="I32" s="309"/>
      <c r="K32" s="309"/>
      <c r="L32" s="309"/>
      <c r="M32" s="402"/>
      <c r="N32" s="401"/>
    </row>
    <row r="33" spans="1:14" ht="15" customHeight="1">
      <c r="A33" s="400" t="s">
        <v>12</v>
      </c>
      <c r="B33" s="309"/>
      <c r="C33" s="314" t="s">
        <v>337</v>
      </c>
      <c r="D33" s="314"/>
      <c r="E33" s="210"/>
      <c r="F33" s="361"/>
      <c r="G33" s="361"/>
      <c r="H33" s="361"/>
      <c r="I33" s="309"/>
      <c r="K33" s="309"/>
      <c r="L33" s="309"/>
      <c r="M33" s="402"/>
      <c r="N33" s="401"/>
    </row>
    <row r="34" spans="1:14" ht="15" customHeight="1">
      <c r="A34" s="400" t="s">
        <v>12</v>
      </c>
      <c r="B34" s="309"/>
      <c r="C34" s="346" t="s">
        <v>338</v>
      </c>
      <c r="D34" s="346"/>
      <c r="E34" s="210"/>
      <c r="F34" s="361"/>
      <c r="G34" s="361"/>
      <c r="H34" s="361"/>
      <c r="I34" s="309"/>
      <c r="K34" s="309"/>
      <c r="L34" s="309"/>
      <c r="N34" s="401"/>
    </row>
    <row r="35" spans="1:14" s="309" customFormat="1" ht="15" customHeight="1">
      <c r="A35" s="400" t="s">
        <v>12</v>
      </c>
      <c r="C35" s="354" t="s">
        <v>324</v>
      </c>
      <c r="D35" s="354"/>
      <c r="E35" s="210"/>
      <c r="F35" s="361"/>
      <c r="G35" s="361"/>
      <c r="H35" s="361"/>
      <c r="M35" s="402"/>
      <c r="N35" s="404"/>
    </row>
    <row r="36" spans="1:14" s="309" customFormat="1" ht="15" customHeight="1">
      <c r="A36" s="400" t="s">
        <v>12</v>
      </c>
      <c r="C36" s="354" t="s">
        <v>339</v>
      </c>
      <c r="D36" s="354"/>
      <c r="E36" s="361"/>
      <c r="F36" s="361"/>
      <c r="G36" s="361"/>
      <c r="H36" s="361"/>
      <c r="M36" s="402"/>
      <c r="N36" s="404"/>
    </row>
    <row r="37" spans="1:14" s="309" customFormat="1" ht="15" customHeight="1">
      <c r="A37" s="400" t="s">
        <v>12</v>
      </c>
      <c r="C37" s="314" t="s">
        <v>340</v>
      </c>
      <c r="D37" s="314"/>
      <c r="E37" s="361"/>
      <c r="F37" s="210"/>
      <c r="G37" s="362"/>
      <c r="H37" s="362"/>
      <c r="M37" s="402"/>
      <c r="N37" s="404"/>
    </row>
    <row r="38" spans="1:14" s="309" customFormat="1" ht="15" customHeight="1">
      <c r="A38" s="210"/>
      <c r="C38" s="427"/>
      <c r="D38" s="361"/>
      <c r="E38" s="361"/>
      <c r="F38" s="210"/>
      <c r="G38" s="362"/>
      <c r="H38" s="362"/>
      <c r="M38" s="402"/>
      <c r="N38" s="404"/>
    </row>
    <row r="39" spans="1:14" s="309" customFormat="1" ht="15" customHeight="1">
      <c r="A39" s="396" t="s">
        <v>341</v>
      </c>
      <c r="B39" s="395"/>
      <c r="C39" s="427"/>
      <c r="D39" s="361"/>
      <c r="E39" s="210"/>
      <c r="F39" s="361"/>
      <c r="G39" s="361"/>
      <c r="H39" s="361"/>
      <c r="L39" s="395">
        <f>N39/(1-$N$2)</f>
        <v>807.14285714285722</v>
      </c>
      <c r="M39" s="405"/>
      <c r="N39" s="398">
        <v>565</v>
      </c>
    </row>
    <row r="40" spans="1:14" s="309" customFormat="1" ht="15" customHeight="1">
      <c r="A40" s="400" t="s">
        <v>12</v>
      </c>
      <c r="C40" s="346" t="s">
        <v>336</v>
      </c>
      <c r="D40" s="346"/>
      <c r="E40" s="210"/>
      <c r="F40" s="362"/>
      <c r="J40" s="210"/>
      <c r="K40" s="361"/>
      <c r="L40" s="361"/>
      <c r="M40" s="405"/>
    </row>
    <row r="41" spans="1:14" s="309" customFormat="1" ht="15" customHeight="1">
      <c r="A41" s="400" t="s">
        <v>12</v>
      </c>
      <c r="C41" s="314" t="s">
        <v>337</v>
      </c>
      <c r="D41" s="314"/>
      <c r="E41" s="210"/>
      <c r="F41" s="362"/>
      <c r="J41" s="210"/>
      <c r="K41" s="361"/>
      <c r="L41" s="361"/>
      <c r="M41" s="405"/>
    </row>
    <row r="42" spans="1:14" s="309" customFormat="1" ht="15" customHeight="1">
      <c r="A42" s="400" t="s">
        <v>12</v>
      </c>
      <c r="C42" s="354" t="s">
        <v>342</v>
      </c>
      <c r="D42" s="354"/>
      <c r="E42" s="210"/>
      <c r="F42" s="362"/>
      <c r="J42" s="210"/>
      <c r="K42" s="361"/>
      <c r="L42" s="361"/>
    </row>
    <row r="43" spans="1:14" s="309" customFormat="1" ht="15" customHeight="1">
      <c r="A43" s="400" t="s">
        <v>12</v>
      </c>
      <c r="C43" s="354" t="s">
        <v>324</v>
      </c>
      <c r="D43" s="354"/>
      <c r="E43" s="361"/>
      <c r="F43" s="361"/>
      <c r="J43" s="210"/>
      <c r="K43" s="361"/>
      <c r="L43" s="361"/>
      <c r="M43" s="406"/>
    </row>
    <row r="44" spans="1:14" ht="15" customHeight="1">
      <c r="A44" s="400" t="s">
        <v>12</v>
      </c>
      <c r="B44" s="309"/>
      <c r="C44" s="354" t="s">
        <v>343</v>
      </c>
      <c r="D44" s="354"/>
      <c r="E44" s="210"/>
      <c r="F44" s="210"/>
      <c r="G44" s="309"/>
      <c r="H44" s="309"/>
      <c r="I44" s="309"/>
      <c r="J44" s="361"/>
      <c r="K44" s="361"/>
      <c r="L44" s="361"/>
    </row>
    <row r="45" spans="1:14" ht="15" customHeight="1">
      <c r="A45" s="400" t="s">
        <v>12</v>
      </c>
      <c r="C45" s="314" t="s">
        <v>344</v>
      </c>
      <c r="D45" s="314"/>
      <c r="E45" s="195"/>
      <c r="F45" s="332"/>
      <c r="G45" s="333"/>
      <c r="H45" s="333"/>
      <c r="I45" s="427"/>
      <c r="J45" s="361"/>
    </row>
    <row r="46" spans="1:14" ht="15" customHeight="1">
      <c r="C46" s="50"/>
      <c r="D46" s="50"/>
      <c r="E46" s="50"/>
      <c r="F46" s="50"/>
      <c r="G46" s="195"/>
      <c r="H46" s="195"/>
      <c r="I46" s="314"/>
      <c r="J46" s="361"/>
      <c r="K46" s="333"/>
      <c r="L46" s="333"/>
    </row>
    <row r="47" spans="1:14" ht="15" customHeight="1">
      <c r="C47" s="50"/>
      <c r="D47" s="50"/>
      <c r="E47" s="50"/>
      <c r="F47" s="50"/>
      <c r="G47" s="195"/>
      <c r="H47" s="195"/>
      <c r="I47" s="314"/>
      <c r="J47" s="427"/>
      <c r="K47" s="426"/>
      <c r="L47" s="426"/>
    </row>
    <row r="48" spans="1:14" ht="15" customHeight="1">
      <c r="C48" s="50"/>
      <c r="D48" s="50"/>
      <c r="E48" s="50"/>
      <c r="F48" s="50"/>
      <c r="G48" s="195"/>
      <c r="H48" s="195"/>
      <c r="I48" s="314"/>
      <c r="J48" s="427"/>
      <c r="K48" s="426"/>
      <c r="L48" s="426"/>
    </row>
    <row r="49" spans="1:13" ht="15" customHeight="1">
      <c r="C49" s="50"/>
      <c r="D49" s="50"/>
      <c r="E49" s="50"/>
      <c r="F49" s="50"/>
      <c r="G49" s="195"/>
      <c r="H49" s="195"/>
      <c r="I49" s="314"/>
      <c r="J49" s="361"/>
      <c r="K49" s="333"/>
      <c r="L49" s="333"/>
    </row>
    <row r="50" spans="1:13" ht="11.1" customHeight="1">
      <c r="A50" s="530" t="str">
        <f>+'Dealer Fiberglass'!A49:F49</f>
        <v xml:space="preserve">EFFECTIVE DATE OF JANUARY 15, 2019FGG.  SUPERSEDES ALL PREVIOUS PRICE SCHEDULES.  DUE TO CONTINUOUS PRODUCT IMPROVEMENTS, PRICES AND PRODUCT FEATURES ARE SUBJECT TO CHANGE WITHOUT NOTICE.  POSSESSION OF THIS PRICE LIST DOES NOT CONSTITUTE AN OFFER TO SELL. </v>
      </c>
      <c r="B50" s="530"/>
      <c r="C50" s="530"/>
      <c r="D50" s="530"/>
      <c r="E50" s="530"/>
      <c r="F50" s="530"/>
      <c r="G50" s="530"/>
      <c r="H50" s="530"/>
      <c r="I50" s="530"/>
      <c r="J50" s="530"/>
      <c r="K50" s="530"/>
      <c r="L50" s="530"/>
      <c r="M50" s="407"/>
    </row>
    <row r="51" spans="1:13" ht="11.1" customHeight="1">
      <c r="A51" s="530"/>
      <c r="B51" s="530"/>
      <c r="C51" s="530"/>
      <c r="D51" s="530"/>
      <c r="E51" s="530"/>
      <c r="F51" s="530"/>
      <c r="G51" s="530"/>
      <c r="H51" s="530"/>
      <c r="I51" s="530"/>
      <c r="J51" s="530"/>
      <c r="K51" s="530"/>
      <c r="L51" s="530"/>
      <c r="M51" s="407"/>
    </row>
  </sheetData>
  <mergeCells count="7">
    <mergeCell ref="A50:L51"/>
    <mergeCell ref="C1:L1"/>
    <mergeCell ref="C2:L2"/>
    <mergeCell ref="C3:L3"/>
    <mergeCell ref="C4:L4"/>
    <mergeCell ref="A5:L5"/>
    <mergeCell ref="C6:L6"/>
  </mergeCells>
  <printOptions horizontalCentered="1"/>
  <pageMargins left="0.5" right="0.25" top="0.25" bottom="0.25" header="0.3" footer="0.3"/>
  <pageSetup scale="9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C00000"/>
  </sheetPr>
  <dimension ref="A1:P43"/>
  <sheetViews>
    <sheetView workbookViewId="0">
      <selection activeCell="B23" sqref="B23:C23"/>
    </sheetView>
  </sheetViews>
  <sheetFormatPr defaultRowHeight="14.25"/>
  <cols>
    <col min="1" max="16384" width="9.140625" style="35"/>
  </cols>
  <sheetData>
    <row r="1" spans="1:11">
      <c r="A1" s="489"/>
      <c r="B1" s="489"/>
      <c r="C1" s="489"/>
      <c r="D1" s="489"/>
      <c r="E1" s="489"/>
      <c r="F1" s="489"/>
      <c r="G1" s="489"/>
      <c r="H1" s="489"/>
      <c r="I1" s="489"/>
      <c r="J1" s="489"/>
      <c r="K1" s="489"/>
    </row>
    <row r="9" spans="1:11" ht="38.25">
      <c r="A9" s="488" t="s">
        <v>347</v>
      </c>
      <c r="B9" s="488"/>
      <c r="C9" s="488"/>
      <c r="D9" s="488"/>
      <c r="E9" s="488"/>
      <c r="F9" s="488"/>
      <c r="G9" s="488"/>
      <c r="H9" s="488"/>
      <c r="I9" s="488"/>
      <c r="J9" s="488"/>
      <c r="K9" s="488"/>
    </row>
    <row r="11" spans="1:11" ht="37.5">
      <c r="A11" s="492" t="s">
        <v>17</v>
      </c>
      <c r="B11" s="492"/>
      <c r="C11" s="492"/>
      <c r="D11" s="492"/>
      <c r="E11" s="492"/>
      <c r="F11" s="492"/>
      <c r="G11" s="492"/>
      <c r="H11" s="492"/>
      <c r="I11" s="492"/>
      <c r="J11" s="492"/>
      <c r="K11" s="492"/>
    </row>
    <row r="15" spans="1:11">
      <c r="A15" s="46"/>
      <c r="B15" s="46"/>
      <c r="C15" s="46"/>
      <c r="D15" s="46"/>
      <c r="E15" s="46"/>
      <c r="F15" s="46"/>
      <c r="G15" s="46"/>
      <c r="H15" s="46"/>
      <c r="I15" s="46"/>
      <c r="J15" s="46"/>
      <c r="K15" s="46"/>
    </row>
    <row r="16" spans="1:11" ht="16.5">
      <c r="A16" s="53" t="s">
        <v>18</v>
      </c>
      <c r="B16" s="52"/>
      <c r="D16" s="48"/>
      <c r="E16" s="47"/>
    </row>
    <row r="17" spans="1:11" ht="16.5">
      <c r="A17" s="51" t="s">
        <v>12</v>
      </c>
      <c r="B17" s="410" t="s">
        <v>383</v>
      </c>
      <c r="D17" s="48"/>
      <c r="E17" s="47"/>
    </row>
    <row r="18" spans="1:11" ht="16.5">
      <c r="A18" s="51" t="s">
        <v>12</v>
      </c>
      <c r="B18" s="50" t="s">
        <v>19</v>
      </c>
      <c r="D18" s="48"/>
      <c r="E18" s="47"/>
    </row>
    <row r="19" spans="1:11" ht="16.5">
      <c r="A19" s="51" t="s">
        <v>12</v>
      </c>
      <c r="B19" s="50" t="s">
        <v>20</v>
      </c>
      <c r="D19" s="48"/>
      <c r="E19" s="47"/>
    </row>
    <row r="20" spans="1:11" ht="16.5">
      <c r="A20" s="51" t="s">
        <v>12</v>
      </c>
      <c r="B20" s="50" t="s">
        <v>21</v>
      </c>
    </row>
    <row r="22" spans="1:11" ht="15" thickBot="1"/>
    <row r="23" spans="1:11" ht="27" thickBot="1">
      <c r="B23" s="490">
        <v>0.3</v>
      </c>
      <c r="C23" s="491"/>
      <c r="D23" s="37" t="s">
        <v>13</v>
      </c>
    </row>
    <row r="24" spans="1:11">
      <c r="B24" s="38" t="s">
        <v>14</v>
      </c>
      <c r="C24" s="49"/>
    </row>
    <row r="27" spans="1:11" ht="16.5">
      <c r="A27" s="51" t="s">
        <v>12</v>
      </c>
      <c r="B27" s="50" t="s">
        <v>385</v>
      </c>
    </row>
    <row r="28" spans="1:11" ht="16.5">
      <c r="A28" s="51" t="s">
        <v>12</v>
      </c>
      <c r="B28" s="50" t="s">
        <v>386</v>
      </c>
    </row>
    <row r="32" spans="1:11" ht="26.25">
      <c r="A32" s="45"/>
      <c r="B32" s="45"/>
      <c r="C32" s="45"/>
      <c r="D32" s="45"/>
      <c r="E32" s="45"/>
      <c r="F32" s="45"/>
      <c r="G32" s="45"/>
      <c r="H32" s="45"/>
      <c r="I32" s="45"/>
      <c r="J32" s="45"/>
      <c r="K32" s="45"/>
    </row>
    <row r="35" spans="1:16" ht="26.25">
      <c r="A35" s="45"/>
      <c r="B35" s="45"/>
      <c r="C35" s="45"/>
      <c r="D35" s="45"/>
      <c r="E35" s="45"/>
      <c r="F35" s="45"/>
      <c r="G35" s="45"/>
      <c r="H35" s="45"/>
      <c r="I35" s="45"/>
      <c r="J35" s="45"/>
      <c r="K35" s="45"/>
    </row>
    <row r="36" spans="1:16" ht="26.25">
      <c r="A36" s="45"/>
      <c r="B36" s="45"/>
      <c r="C36" s="45"/>
      <c r="D36" s="45"/>
      <c r="E36" s="45"/>
      <c r="F36" s="45"/>
      <c r="G36" s="45"/>
      <c r="H36" s="45"/>
      <c r="I36" s="45"/>
      <c r="J36" s="45"/>
      <c r="K36" s="45"/>
    </row>
    <row r="37" spans="1:16" ht="26.25">
      <c r="A37" s="45"/>
      <c r="B37" s="45"/>
      <c r="C37" s="45"/>
      <c r="D37" s="45"/>
      <c r="E37" s="45"/>
      <c r="F37" s="45"/>
      <c r="G37" s="45"/>
      <c r="H37" s="45"/>
      <c r="I37" s="45"/>
      <c r="J37" s="45"/>
      <c r="K37" s="45"/>
    </row>
    <row r="38" spans="1:16" ht="31.5" customHeight="1"/>
    <row r="39" spans="1:16" ht="26.25">
      <c r="A39" s="45"/>
      <c r="B39" s="45"/>
      <c r="C39" s="45"/>
      <c r="D39" s="45"/>
      <c r="E39" s="45"/>
      <c r="F39" s="45"/>
      <c r="G39" s="45"/>
      <c r="H39" s="45"/>
      <c r="I39" s="45"/>
      <c r="J39" s="45"/>
      <c r="K39" s="45"/>
    </row>
    <row r="40" spans="1:16" ht="10.5" customHeight="1">
      <c r="A40" s="36"/>
      <c r="B40" s="36"/>
      <c r="C40" s="36"/>
      <c r="D40" s="36"/>
      <c r="E40" s="36"/>
      <c r="F40" s="36"/>
      <c r="G40" s="36"/>
      <c r="H40" s="36"/>
      <c r="I40" s="36"/>
      <c r="J40" s="36"/>
      <c r="K40" s="36"/>
    </row>
    <row r="41" spans="1:16" ht="26.25">
      <c r="A41" s="45"/>
      <c r="B41" s="45"/>
      <c r="C41" s="45"/>
      <c r="D41" s="45"/>
      <c r="E41" s="45"/>
      <c r="F41" s="45"/>
      <c r="G41" s="45"/>
      <c r="H41" s="45"/>
      <c r="I41" s="45"/>
      <c r="J41" s="45"/>
      <c r="K41" s="45"/>
    </row>
    <row r="43" spans="1:16" ht="20.25">
      <c r="F43" s="32"/>
      <c r="G43" s="32"/>
      <c r="H43" s="32"/>
      <c r="I43" s="32"/>
      <c r="J43" s="32"/>
      <c r="K43" s="32"/>
      <c r="L43" s="32"/>
      <c r="M43" s="32"/>
      <c r="N43" s="32"/>
      <c r="O43" s="32"/>
      <c r="P43" s="32"/>
    </row>
  </sheetData>
  <mergeCells count="4">
    <mergeCell ref="A1:K1"/>
    <mergeCell ref="B23:C23"/>
    <mergeCell ref="A9:K9"/>
    <mergeCell ref="A11:K11"/>
  </mergeCells>
  <pageMargins left="0.5" right="0" top="0" bottom="0"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00000"/>
  </sheetPr>
  <dimension ref="A1:P128"/>
  <sheetViews>
    <sheetView zoomScale="85" zoomScaleNormal="85" zoomScaleSheetLayoutView="70" workbookViewId="0">
      <selection activeCell="G1" sqref="G1"/>
    </sheetView>
  </sheetViews>
  <sheetFormatPr defaultRowHeight="14.25"/>
  <cols>
    <col min="1" max="1" width="30.7109375" style="1" customWidth="1"/>
    <col min="2" max="5" width="15.7109375" style="1" customWidth="1"/>
    <col min="6" max="6" width="30.7109375" style="4" customWidth="1"/>
    <col min="7" max="7" width="10.28515625" style="438" bestFit="1" customWidth="1"/>
    <col min="8" max="8" width="10.7109375" style="1" customWidth="1"/>
    <col min="9" max="9" width="18" style="40" bestFit="1" customWidth="1"/>
    <col min="10" max="10" width="9.140625" style="3"/>
    <col min="11" max="14" width="9.140625" style="1"/>
    <col min="15" max="15" width="9.140625" style="2"/>
    <col min="16" max="16384" width="9.140625" style="1"/>
  </cols>
  <sheetData>
    <row r="1" spans="1:15" ht="38.25" thickBot="1">
      <c r="A1" s="495" t="s">
        <v>384</v>
      </c>
      <c r="B1" s="495"/>
      <c r="C1" s="495"/>
      <c r="D1" s="495"/>
      <c r="E1" s="495"/>
      <c r="F1" s="495"/>
    </row>
    <row r="2" spans="1:15" ht="26.1" customHeight="1" thickBot="1">
      <c r="A2" s="496" t="s">
        <v>449</v>
      </c>
      <c r="B2" s="496"/>
      <c r="C2" s="496"/>
      <c r="D2" s="496"/>
      <c r="E2" s="496"/>
      <c r="F2" s="496"/>
      <c r="I2" s="43">
        <f>+'Calculator Tips'!B23</f>
        <v>0.3</v>
      </c>
      <c r="J2" s="39" t="s">
        <v>13</v>
      </c>
    </row>
    <row r="3" spans="1:15" ht="25.5">
      <c r="A3" s="498" t="s">
        <v>418</v>
      </c>
      <c r="B3" s="498"/>
      <c r="C3" s="498"/>
      <c r="D3" s="498"/>
      <c r="E3" s="498"/>
      <c r="F3" s="498"/>
      <c r="I3" s="38" t="s">
        <v>14</v>
      </c>
    </row>
    <row r="4" spans="1:15" ht="28.5" customHeight="1">
      <c r="A4" s="31"/>
      <c r="B4" s="31"/>
      <c r="C4" s="31"/>
      <c r="D4" s="31"/>
      <c r="E4" s="31"/>
      <c r="F4" s="31"/>
    </row>
    <row r="5" spans="1:15" ht="30.75">
      <c r="A5" s="497" t="s">
        <v>9</v>
      </c>
      <c r="B5" s="497"/>
      <c r="C5" s="497"/>
      <c r="D5" s="497"/>
      <c r="E5" s="497"/>
      <c r="F5" s="497"/>
      <c r="H5" s="2"/>
      <c r="J5" s="436"/>
    </row>
    <row r="6" spans="1:15" ht="8.1" customHeight="1">
      <c r="A6" s="29"/>
      <c r="B6" s="29"/>
      <c r="C6" s="29"/>
      <c r="D6" s="29"/>
      <c r="E6" s="30"/>
      <c r="F6" s="29"/>
      <c r="H6" s="2"/>
    </row>
    <row r="7" spans="1:15" ht="18.75">
      <c r="A7" s="25"/>
      <c r="B7" s="25"/>
      <c r="C7" s="25"/>
      <c r="D7" s="25"/>
      <c r="E7" s="28"/>
      <c r="F7" s="450" t="s">
        <v>16</v>
      </c>
      <c r="G7" s="451" t="s">
        <v>99</v>
      </c>
      <c r="H7" s="2"/>
      <c r="I7" s="44" t="s">
        <v>419</v>
      </c>
      <c r="J7" s="1"/>
      <c r="L7" s="428"/>
      <c r="O7" s="1"/>
    </row>
    <row r="8" spans="1:15" ht="18.75">
      <c r="A8" s="25" t="s">
        <v>387</v>
      </c>
      <c r="B8" s="23"/>
      <c r="C8" s="23"/>
      <c r="D8" s="23"/>
      <c r="F8" s="34"/>
      <c r="G8" s="440"/>
      <c r="H8" s="2"/>
      <c r="I8" s="60"/>
      <c r="J8" s="5"/>
    </row>
    <row r="9" spans="1:15" s="6" customFormat="1" ht="17.100000000000001" customHeight="1">
      <c r="A9" s="17" t="s">
        <v>5</v>
      </c>
      <c r="B9" s="16"/>
      <c r="C9" s="16"/>
      <c r="D9" s="16"/>
      <c r="F9" s="42">
        <f t="shared" ref="F9:F14" si="0">I9/(1-$I$2)</f>
        <v>2542.8571428571431</v>
      </c>
      <c r="G9" s="439">
        <v>2775</v>
      </c>
      <c r="H9" s="2"/>
      <c r="I9" s="58">
        <v>1780</v>
      </c>
      <c r="J9" s="5"/>
      <c r="O9" s="9"/>
    </row>
    <row r="10" spans="1:15" s="6" customFormat="1" ht="17.100000000000001" customHeight="1">
      <c r="A10" s="15" t="s">
        <v>4</v>
      </c>
      <c r="B10" s="14"/>
      <c r="C10" s="14"/>
      <c r="D10" s="14"/>
      <c r="E10" s="13"/>
      <c r="F10" s="42">
        <f t="shared" si="0"/>
        <v>2592.8571428571431</v>
      </c>
      <c r="G10" s="439">
        <v>2833.3333333333335</v>
      </c>
      <c r="H10" s="2"/>
      <c r="I10" s="58">
        <v>1815</v>
      </c>
      <c r="J10" s="5"/>
      <c r="O10" s="9"/>
    </row>
    <row r="11" spans="1:15" s="6" customFormat="1" ht="17.100000000000001" customHeight="1">
      <c r="A11" s="15" t="s">
        <v>3</v>
      </c>
      <c r="B11" s="14"/>
      <c r="C11" s="14"/>
      <c r="D11" s="14"/>
      <c r="F11" s="42">
        <f t="shared" si="0"/>
        <v>2614.2857142857147</v>
      </c>
      <c r="G11" s="439">
        <v>2858.3333333333335</v>
      </c>
      <c r="H11" s="2"/>
      <c r="I11" s="58">
        <v>1830</v>
      </c>
      <c r="J11" s="5"/>
      <c r="O11" s="9"/>
    </row>
    <row r="12" spans="1:15" s="6" customFormat="1" ht="17.100000000000001" customHeight="1">
      <c r="A12" s="15" t="s">
        <v>2</v>
      </c>
      <c r="B12" s="14"/>
      <c r="C12" s="14"/>
      <c r="D12" s="14"/>
      <c r="E12" s="13"/>
      <c r="F12" s="42">
        <f t="shared" si="0"/>
        <v>2650</v>
      </c>
      <c r="G12" s="439">
        <v>2900</v>
      </c>
      <c r="H12" s="2"/>
      <c r="I12" s="58">
        <v>1855</v>
      </c>
      <c r="J12" s="5"/>
      <c r="O12" s="9"/>
    </row>
    <row r="13" spans="1:15" s="6" customFormat="1" ht="17.100000000000001" customHeight="1">
      <c r="A13" s="15" t="s">
        <v>1</v>
      </c>
      <c r="B13" s="14"/>
      <c r="C13" s="14"/>
      <c r="D13" s="14"/>
      <c r="F13" s="42">
        <f t="shared" si="0"/>
        <v>2500</v>
      </c>
      <c r="G13" s="439">
        <v>2725</v>
      </c>
      <c r="H13" s="2"/>
      <c r="I13" s="58">
        <v>1750</v>
      </c>
      <c r="J13" s="3"/>
      <c r="O13" s="9"/>
    </row>
    <row r="14" spans="1:15" s="6" customFormat="1" ht="17.100000000000001" customHeight="1">
      <c r="A14" s="15" t="s">
        <v>0</v>
      </c>
      <c r="B14" s="14"/>
      <c r="C14" s="14"/>
      <c r="D14" s="14"/>
      <c r="E14" s="13"/>
      <c r="F14" s="42">
        <f t="shared" si="0"/>
        <v>2542.8571428571431</v>
      </c>
      <c r="G14" s="439">
        <v>2775</v>
      </c>
      <c r="H14" s="2"/>
      <c r="I14" s="58">
        <v>1780</v>
      </c>
      <c r="J14" s="3"/>
      <c r="O14" s="9"/>
    </row>
    <row r="15" spans="1:15" ht="18.75">
      <c r="A15" s="25" t="s">
        <v>388</v>
      </c>
      <c r="B15" s="23"/>
      <c r="C15" s="23"/>
      <c r="D15" s="23"/>
      <c r="F15" s="34"/>
      <c r="G15" s="440"/>
      <c r="H15" s="2"/>
      <c r="I15" s="60"/>
      <c r="J15" s="5"/>
    </row>
    <row r="16" spans="1:15" s="6" customFormat="1" ht="17.100000000000001" customHeight="1">
      <c r="A16" s="17" t="s">
        <v>5</v>
      </c>
      <c r="B16" s="16"/>
      <c r="C16" s="16"/>
      <c r="D16" s="16"/>
      <c r="F16" s="42">
        <f t="shared" ref="F16:F21" si="1">I16/(1-$I$2)</f>
        <v>2107.1428571428573</v>
      </c>
      <c r="G16" s="439">
        <v>2316.666666666667</v>
      </c>
      <c r="H16" s="2"/>
      <c r="I16" s="58">
        <v>1475</v>
      </c>
      <c r="J16" s="5"/>
      <c r="O16" s="9"/>
    </row>
    <row r="17" spans="1:15" s="6" customFormat="1" ht="17.100000000000001" customHeight="1">
      <c r="A17" s="15" t="s">
        <v>4</v>
      </c>
      <c r="B17" s="14"/>
      <c r="C17" s="14"/>
      <c r="D17" s="14"/>
      <c r="E17" s="13"/>
      <c r="F17" s="42">
        <f t="shared" si="1"/>
        <v>2157.1428571428573</v>
      </c>
      <c r="G17" s="439">
        <v>2375</v>
      </c>
      <c r="H17" s="2"/>
      <c r="I17" s="58">
        <v>1510</v>
      </c>
      <c r="J17" s="5"/>
      <c r="O17" s="9"/>
    </row>
    <row r="18" spans="1:15" s="6" customFormat="1" ht="17.100000000000001" customHeight="1">
      <c r="A18" s="15" t="s">
        <v>3</v>
      </c>
      <c r="B18" s="14"/>
      <c r="C18" s="14"/>
      <c r="D18" s="14"/>
      <c r="F18" s="42">
        <f t="shared" si="1"/>
        <v>2178.5714285714289</v>
      </c>
      <c r="G18" s="439">
        <v>2400</v>
      </c>
      <c r="H18" s="2"/>
      <c r="I18" s="58">
        <v>1525</v>
      </c>
      <c r="J18" s="5"/>
      <c r="O18" s="9"/>
    </row>
    <row r="19" spans="1:15" s="6" customFormat="1" ht="17.100000000000001" customHeight="1">
      <c r="A19" s="15" t="s">
        <v>2</v>
      </c>
      <c r="B19" s="14"/>
      <c r="C19" s="14"/>
      <c r="D19" s="14"/>
      <c r="E19" s="13"/>
      <c r="F19" s="42">
        <f t="shared" si="1"/>
        <v>2214.2857142857142</v>
      </c>
      <c r="G19" s="439">
        <v>2441.666666666667</v>
      </c>
      <c r="H19" s="2"/>
      <c r="I19" s="58">
        <v>1550</v>
      </c>
      <c r="J19" s="5"/>
      <c r="O19" s="9"/>
    </row>
    <row r="20" spans="1:15" s="6" customFormat="1" ht="17.100000000000001" customHeight="1">
      <c r="A20" s="15" t="s">
        <v>1</v>
      </c>
      <c r="B20" s="14"/>
      <c r="C20" s="14"/>
      <c r="D20" s="14"/>
      <c r="F20" s="42">
        <f t="shared" si="1"/>
        <v>2064.2857142857142</v>
      </c>
      <c r="G20" s="439">
        <v>2266.666666666667</v>
      </c>
      <c r="H20" s="2"/>
      <c r="I20" s="58">
        <v>1445</v>
      </c>
      <c r="J20" s="3"/>
      <c r="O20" s="9"/>
    </row>
    <row r="21" spans="1:15" s="6" customFormat="1" ht="17.100000000000001" customHeight="1">
      <c r="A21" s="15" t="s">
        <v>0</v>
      </c>
      <c r="B21" s="14"/>
      <c r="C21" s="14"/>
      <c r="D21" s="14"/>
      <c r="E21" s="13"/>
      <c r="F21" s="42">
        <f t="shared" si="1"/>
        <v>2107.1428571428573</v>
      </c>
      <c r="G21" s="439">
        <v>2316.666666666667</v>
      </c>
      <c r="H21" s="2"/>
      <c r="I21" s="58">
        <v>1475</v>
      </c>
      <c r="J21" s="3"/>
      <c r="O21" s="9"/>
    </row>
    <row r="22" spans="1:15" ht="18.75">
      <c r="A22" s="25" t="s">
        <v>389</v>
      </c>
      <c r="B22" s="23"/>
      <c r="C22" s="23"/>
      <c r="D22" s="23"/>
      <c r="F22" s="34"/>
      <c r="G22" s="440"/>
      <c r="H22" s="2"/>
      <c r="I22" s="60"/>
      <c r="J22" s="5"/>
    </row>
    <row r="23" spans="1:15" s="6" customFormat="1" ht="17.100000000000001" customHeight="1">
      <c r="A23" s="17" t="s">
        <v>5</v>
      </c>
      <c r="B23" s="16"/>
      <c r="C23" s="16"/>
      <c r="D23" s="16"/>
      <c r="F23" s="42">
        <f t="shared" ref="F23:F28" si="2">I23/(1-$I$2)</f>
        <v>1914.2857142857144</v>
      </c>
      <c r="G23" s="439">
        <v>2066.666666666667</v>
      </c>
      <c r="H23" s="2"/>
      <c r="I23" s="58">
        <v>1340</v>
      </c>
      <c r="J23" s="5"/>
      <c r="O23" s="9"/>
    </row>
    <row r="24" spans="1:15" s="6" customFormat="1" ht="17.100000000000001" customHeight="1">
      <c r="A24" s="15" t="s">
        <v>4</v>
      </c>
      <c r="B24" s="14"/>
      <c r="C24" s="14"/>
      <c r="D24" s="14"/>
      <c r="E24" s="13"/>
      <c r="F24" s="42">
        <f t="shared" si="2"/>
        <v>1964.2857142857144</v>
      </c>
      <c r="G24" s="439">
        <v>2125</v>
      </c>
      <c r="H24" s="2"/>
      <c r="I24" s="58">
        <v>1375</v>
      </c>
      <c r="J24" s="5"/>
      <c r="O24" s="9"/>
    </row>
    <row r="25" spans="1:15" s="6" customFormat="1" ht="17.100000000000001" customHeight="1">
      <c r="A25" s="15" t="s">
        <v>3</v>
      </c>
      <c r="B25" s="14"/>
      <c r="C25" s="14"/>
      <c r="D25" s="14"/>
      <c r="F25" s="42">
        <f t="shared" si="2"/>
        <v>1985.7142857142858</v>
      </c>
      <c r="G25" s="439">
        <v>2150</v>
      </c>
      <c r="H25" s="2"/>
      <c r="I25" s="58">
        <v>1390</v>
      </c>
      <c r="J25" s="5"/>
      <c r="O25" s="9"/>
    </row>
    <row r="26" spans="1:15" s="6" customFormat="1" ht="17.100000000000001" customHeight="1">
      <c r="A26" s="15" t="s">
        <v>2</v>
      </c>
      <c r="B26" s="14"/>
      <c r="C26" s="14"/>
      <c r="D26" s="14"/>
      <c r="E26" s="13"/>
      <c r="F26" s="42">
        <f t="shared" si="2"/>
        <v>2021.4285714285716</v>
      </c>
      <c r="G26" s="439">
        <v>2191.666666666667</v>
      </c>
      <c r="H26" s="2"/>
      <c r="I26" s="58">
        <v>1415</v>
      </c>
      <c r="J26" s="5"/>
      <c r="O26" s="9"/>
    </row>
    <row r="27" spans="1:15" s="6" customFormat="1" ht="17.100000000000001" customHeight="1">
      <c r="A27" s="15" t="s">
        <v>1</v>
      </c>
      <c r="B27" s="14"/>
      <c r="C27" s="14"/>
      <c r="D27" s="14"/>
      <c r="F27" s="42">
        <f t="shared" si="2"/>
        <v>1871.4285714285716</v>
      </c>
      <c r="G27" s="439">
        <v>2016.6666666666667</v>
      </c>
      <c r="H27" s="2"/>
      <c r="I27" s="58">
        <v>1310</v>
      </c>
      <c r="J27" s="3"/>
      <c r="O27" s="9"/>
    </row>
    <row r="28" spans="1:15" s="6" customFormat="1" ht="17.100000000000001" customHeight="1">
      <c r="A28" s="15" t="s">
        <v>0</v>
      </c>
      <c r="B28" s="14"/>
      <c r="C28" s="14"/>
      <c r="D28" s="14"/>
      <c r="E28" s="13"/>
      <c r="F28" s="42">
        <f t="shared" si="2"/>
        <v>1914.2857142857144</v>
      </c>
      <c r="G28" s="439">
        <v>2066.666666666667</v>
      </c>
      <c r="H28" s="2"/>
      <c r="I28" s="58">
        <v>1340</v>
      </c>
      <c r="J28" s="3"/>
      <c r="O28" s="9"/>
    </row>
    <row r="29" spans="1:15" ht="18.75">
      <c r="A29" s="25" t="s">
        <v>390</v>
      </c>
      <c r="B29" s="23"/>
      <c r="C29" s="23"/>
      <c r="D29" s="23"/>
      <c r="F29" s="34"/>
      <c r="G29" s="441"/>
      <c r="H29" s="2"/>
      <c r="I29" s="60"/>
      <c r="J29" s="5"/>
    </row>
    <row r="30" spans="1:15" s="6" customFormat="1" ht="17.100000000000001" customHeight="1">
      <c r="A30" s="17" t="s">
        <v>5</v>
      </c>
      <c r="B30" s="16"/>
      <c r="C30" s="16"/>
      <c r="D30" s="16"/>
      <c r="F30" s="42">
        <f t="shared" ref="F30:F35" si="3">I30/(1-$I$2)</f>
        <v>1835.7142857142858</v>
      </c>
      <c r="G30" s="439">
        <v>1975</v>
      </c>
      <c r="H30" s="2"/>
      <c r="I30" s="58">
        <v>1285</v>
      </c>
      <c r="J30" s="5"/>
      <c r="O30" s="9"/>
    </row>
    <row r="31" spans="1:15" s="6" customFormat="1" ht="17.100000000000001" customHeight="1">
      <c r="A31" s="15" t="s">
        <v>4</v>
      </c>
      <c r="B31" s="14"/>
      <c r="C31" s="14"/>
      <c r="D31" s="14"/>
      <c r="E31" s="13"/>
      <c r="F31" s="42">
        <f t="shared" si="3"/>
        <v>1885.7142857142858</v>
      </c>
      <c r="G31" s="439">
        <v>2033.3333333333335</v>
      </c>
      <c r="H31" s="2"/>
      <c r="I31" s="58">
        <v>1320</v>
      </c>
      <c r="J31" s="5"/>
      <c r="O31" s="9"/>
    </row>
    <row r="32" spans="1:15" s="6" customFormat="1" ht="17.100000000000001" customHeight="1">
      <c r="A32" s="15" t="s">
        <v>3</v>
      </c>
      <c r="B32" s="14"/>
      <c r="C32" s="14"/>
      <c r="D32" s="14"/>
      <c r="F32" s="42">
        <f t="shared" si="3"/>
        <v>1907.1428571428573</v>
      </c>
      <c r="G32" s="439">
        <v>2058.3333333333335</v>
      </c>
      <c r="H32" s="2"/>
      <c r="I32" s="58">
        <v>1335</v>
      </c>
      <c r="J32" s="5"/>
      <c r="O32" s="9"/>
    </row>
    <row r="33" spans="1:15" s="6" customFormat="1" ht="17.100000000000001" customHeight="1">
      <c r="A33" s="15" t="s">
        <v>2</v>
      </c>
      <c r="B33" s="14"/>
      <c r="C33" s="14"/>
      <c r="D33" s="14"/>
      <c r="E33" s="13"/>
      <c r="F33" s="42">
        <f t="shared" si="3"/>
        <v>1942.8571428571429</v>
      </c>
      <c r="G33" s="439">
        <v>2100</v>
      </c>
      <c r="H33" s="2"/>
      <c r="I33" s="58">
        <v>1360</v>
      </c>
      <c r="J33" s="5"/>
      <c r="O33" s="9"/>
    </row>
    <row r="34" spans="1:15" s="6" customFormat="1" ht="17.100000000000001" customHeight="1">
      <c r="A34" s="15" t="s">
        <v>1</v>
      </c>
      <c r="B34" s="14"/>
      <c r="C34" s="14"/>
      <c r="D34" s="14"/>
      <c r="F34" s="42">
        <f t="shared" si="3"/>
        <v>1792.8571428571429</v>
      </c>
      <c r="G34" s="439">
        <v>1925</v>
      </c>
      <c r="H34" s="2"/>
      <c r="I34" s="58">
        <v>1255</v>
      </c>
      <c r="J34" s="49"/>
      <c r="O34" s="9"/>
    </row>
    <row r="35" spans="1:15" s="6" customFormat="1" ht="17.100000000000001" customHeight="1">
      <c r="A35" s="15" t="s">
        <v>0</v>
      </c>
      <c r="B35" s="14"/>
      <c r="C35" s="14"/>
      <c r="D35" s="14"/>
      <c r="E35" s="13"/>
      <c r="F35" s="42">
        <f t="shared" si="3"/>
        <v>1835.7142857142858</v>
      </c>
      <c r="G35" s="439">
        <v>1975</v>
      </c>
      <c r="H35" s="2"/>
      <c r="I35" s="58">
        <v>1285</v>
      </c>
      <c r="J35" s="49"/>
      <c r="O35" s="9"/>
    </row>
    <row r="36" spans="1:15" ht="18.75">
      <c r="A36" s="25" t="s">
        <v>444</v>
      </c>
      <c r="B36" s="23"/>
      <c r="C36" s="23"/>
      <c r="D36" s="23"/>
      <c r="F36" s="34"/>
      <c r="G36" s="441"/>
      <c r="H36" s="2"/>
      <c r="I36" s="60"/>
      <c r="J36" s="1"/>
    </row>
    <row r="37" spans="1:15" s="6" customFormat="1" ht="17.100000000000001" customHeight="1">
      <c r="A37" s="17" t="s">
        <v>5</v>
      </c>
      <c r="B37" s="16"/>
      <c r="C37" s="16"/>
      <c r="D37" s="16"/>
      <c r="F37" s="42">
        <f t="shared" ref="F37:F42" si="4">I37/(1-$I$2)</f>
        <v>1714.2857142857144</v>
      </c>
      <c r="G37" s="439">
        <v>1891.6666666666667</v>
      </c>
      <c r="H37" s="2"/>
      <c r="I37" s="58">
        <v>1200</v>
      </c>
      <c r="J37" s="5"/>
      <c r="O37" s="9"/>
    </row>
    <row r="38" spans="1:15" s="6" customFormat="1" ht="17.100000000000001" customHeight="1">
      <c r="A38" s="15" t="s">
        <v>4</v>
      </c>
      <c r="B38" s="14"/>
      <c r="C38" s="14"/>
      <c r="D38" s="14"/>
      <c r="E38" s="13"/>
      <c r="F38" s="42">
        <f t="shared" si="4"/>
        <v>1764.2857142857144</v>
      </c>
      <c r="G38" s="439">
        <v>1950</v>
      </c>
      <c r="H38" s="2"/>
      <c r="I38" s="58">
        <v>1235</v>
      </c>
      <c r="J38" s="5"/>
      <c r="O38" s="9"/>
    </row>
    <row r="39" spans="1:15" s="6" customFormat="1" ht="17.100000000000001" customHeight="1">
      <c r="A39" s="15" t="s">
        <v>3</v>
      </c>
      <c r="B39" s="14"/>
      <c r="C39" s="14"/>
      <c r="D39" s="14"/>
      <c r="F39" s="42">
        <f t="shared" si="4"/>
        <v>1785.7142857142858</v>
      </c>
      <c r="G39" s="439">
        <v>1975</v>
      </c>
      <c r="H39" s="2"/>
      <c r="I39" s="58">
        <v>1250</v>
      </c>
      <c r="J39" s="5"/>
      <c r="O39" s="9"/>
    </row>
    <row r="40" spans="1:15" s="6" customFormat="1" ht="17.100000000000001" customHeight="1">
      <c r="A40" s="15" t="s">
        <v>2</v>
      </c>
      <c r="B40" s="14"/>
      <c r="C40" s="14"/>
      <c r="D40" s="14"/>
      <c r="E40" s="13"/>
      <c r="F40" s="42">
        <f t="shared" si="4"/>
        <v>1821.4285714285716</v>
      </c>
      <c r="G40" s="439">
        <v>2016.6666666666667</v>
      </c>
      <c r="H40" s="2"/>
      <c r="I40" s="58">
        <v>1275</v>
      </c>
      <c r="J40" s="5"/>
      <c r="O40" s="9"/>
    </row>
    <row r="41" spans="1:15" s="6" customFormat="1" ht="17.100000000000001" customHeight="1">
      <c r="A41" s="15" t="s">
        <v>1</v>
      </c>
      <c r="B41" s="14"/>
      <c r="C41" s="14"/>
      <c r="D41" s="14"/>
      <c r="F41" s="42">
        <f t="shared" si="4"/>
        <v>1671.4285714285716</v>
      </c>
      <c r="G41" s="439">
        <v>1841.6666666666667</v>
      </c>
      <c r="H41" s="2"/>
      <c r="I41" s="58">
        <v>1170</v>
      </c>
      <c r="J41" s="5"/>
      <c r="O41" s="9"/>
    </row>
    <row r="42" spans="1:15" s="6" customFormat="1" ht="17.100000000000001" customHeight="1">
      <c r="A42" s="15" t="s">
        <v>0</v>
      </c>
      <c r="B42" s="14"/>
      <c r="C42" s="14"/>
      <c r="D42" s="14"/>
      <c r="E42" s="13"/>
      <c r="F42" s="42">
        <f t="shared" si="4"/>
        <v>1714.2857142857144</v>
      </c>
      <c r="G42" s="439">
        <v>1891.6666666666667</v>
      </c>
      <c r="H42" s="2"/>
      <c r="I42" s="58">
        <v>1200</v>
      </c>
      <c r="J42" s="3"/>
      <c r="O42" s="9"/>
    </row>
    <row r="43" spans="1:15" ht="18" customHeight="1">
      <c r="A43" s="23"/>
      <c r="B43" s="23"/>
      <c r="C43" s="23"/>
      <c r="D43" s="23"/>
      <c r="E43" s="20"/>
      <c r="F43" s="27"/>
      <c r="G43" s="441"/>
      <c r="H43" s="2"/>
    </row>
    <row r="44" spans="1:15" ht="18" customHeight="1">
      <c r="A44" s="23"/>
      <c r="B44" s="23"/>
      <c r="C44" s="23"/>
      <c r="D44" s="23"/>
      <c r="E44" s="20"/>
      <c r="F44" s="27"/>
      <c r="G44" s="441"/>
      <c r="H44" s="2"/>
      <c r="J44" s="49"/>
    </row>
    <row r="45" spans="1:15" ht="18" customHeight="1">
      <c r="A45" s="23"/>
      <c r="B45" s="23"/>
      <c r="C45" s="23"/>
      <c r="D45" s="23"/>
      <c r="E45" s="20"/>
      <c r="F45" s="27"/>
      <c r="G45" s="441"/>
      <c r="H45" s="2"/>
      <c r="J45" s="49"/>
    </row>
    <row r="46" spans="1:15" ht="18" customHeight="1">
      <c r="A46" s="23"/>
      <c r="B46" s="23"/>
      <c r="C46" s="23"/>
      <c r="D46" s="23"/>
      <c r="E46" s="20"/>
      <c r="F46" s="27"/>
      <c r="G46" s="441"/>
      <c r="H46" s="2"/>
      <c r="J46" s="49"/>
    </row>
    <row r="47" spans="1:15" ht="18" customHeight="1">
      <c r="A47" s="23"/>
      <c r="B47" s="23"/>
      <c r="C47" s="23"/>
      <c r="D47" s="23"/>
      <c r="E47" s="20"/>
      <c r="F47" s="27"/>
      <c r="G47" s="441"/>
      <c r="H47" s="2"/>
      <c r="J47" s="49"/>
    </row>
    <row r="48" spans="1:15" ht="18" customHeight="1">
      <c r="A48" s="23"/>
      <c r="B48" s="23"/>
      <c r="C48" s="23"/>
      <c r="D48" s="23"/>
      <c r="E48" s="20"/>
      <c r="F48" s="27"/>
      <c r="G48" s="441"/>
      <c r="H48" s="2"/>
      <c r="J48" s="49"/>
    </row>
    <row r="49" spans="1:15" ht="24" customHeight="1">
      <c r="A49" s="494" t="s">
        <v>450</v>
      </c>
      <c r="B49" s="494"/>
      <c r="C49" s="494"/>
      <c r="D49" s="494"/>
      <c r="E49" s="494"/>
      <c r="F49" s="494"/>
      <c r="G49" s="441"/>
      <c r="H49" s="2"/>
    </row>
    <row r="50" spans="1:15" ht="24.95" customHeight="1">
      <c r="A50" s="493" t="s">
        <v>8</v>
      </c>
      <c r="B50" s="493"/>
      <c r="C50" s="493"/>
      <c r="D50" s="493"/>
      <c r="E50" s="493"/>
      <c r="F50" s="493"/>
      <c r="G50" s="441"/>
      <c r="H50" s="2"/>
    </row>
    <row r="51" spans="1:15" ht="15.95" customHeight="1">
      <c r="A51" s="19"/>
      <c r="B51" s="18"/>
      <c r="C51" s="18"/>
      <c r="D51" s="18"/>
      <c r="F51" s="26" t="s">
        <v>16</v>
      </c>
      <c r="G51" s="442" t="s">
        <v>99</v>
      </c>
      <c r="H51" s="2"/>
      <c r="I51" s="44"/>
    </row>
    <row r="52" spans="1:15" ht="5.0999999999999996" customHeight="1">
      <c r="A52" s="23"/>
      <c r="B52" s="23"/>
      <c r="C52" s="23"/>
      <c r="D52" s="23"/>
      <c r="F52" s="55"/>
      <c r="G52" s="441"/>
      <c r="H52" s="2"/>
      <c r="I52" s="59"/>
    </row>
    <row r="53" spans="1:15" ht="18.75">
      <c r="A53" s="25" t="s">
        <v>391</v>
      </c>
      <c r="B53" s="23"/>
      <c r="C53" s="23"/>
      <c r="D53" s="23"/>
      <c r="F53" s="34"/>
      <c r="G53" s="441"/>
      <c r="H53" s="2"/>
      <c r="I53" s="60"/>
      <c r="J53" s="1"/>
    </row>
    <row r="54" spans="1:15" s="6" customFormat="1" ht="15.95" customHeight="1">
      <c r="A54" s="17" t="s">
        <v>5</v>
      </c>
      <c r="B54" s="16"/>
      <c r="C54" s="16"/>
      <c r="D54" s="16"/>
      <c r="F54" s="42">
        <f>I54/(1-$I$2)</f>
        <v>2100</v>
      </c>
      <c r="G54" s="439">
        <v>2300</v>
      </c>
      <c r="H54" s="2"/>
      <c r="I54" s="58">
        <v>1470</v>
      </c>
      <c r="J54" s="49"/>
      <c r="O54" s="9"/>
    </row>
    <row r="55" spans="1:15" s="6" customFormat="1" ht="15.95" customHeight="1">
      <c r="A55" s="15" t="s">
        <v>4</v>
      </c>
      <c r="B55" s="14"/>
      <c r="C55" s="14"/>
      <c r="D55" s="14"/>
      <c r="E55" s="13"/>
      <c r="F55" s="42">
        <f t="shared" ref="F55:F59" si="5">I55/(1-$I$2)</f>
        <v>2150</v>
      </c>
      <c r="G55" s="439">
        <v>2358.3333333333335</v>
      </c>
      <c r="H55" s="2"/>
      <c r="I55" s="58">
        <v>1505</v>
      </c>
      <c r="J55" s="49"/>
      <c r="O55" s="9"/>
    </row>
    <row r="56" spans="1:15" s="6" customFormat="1" ht="15.95" customHeight="1">
      <c r="A56" s="15" t="s">
        <v>3</v>
      </c>
      <c r="B56" s="14"/>
      <c r="C56" s="14"/>
      <c r="D56" s="14"/>
      <c r="F56" s="42">
        <f t="shared" si="5"/>
        <v>2171.4285714285716</v>
      </c>
      <c r="G56" s="439">
        <v>2383.3333333333335</v>
      </c>
      <c r="H56" s="2"/>
      <c r="I56" s="58">
        <v>1520</v>
      </c>
      <c r="J56" s="49"/>
      <c r="O56" s="9"/>
    </row>
    <row r="57" spans="1:15" s="6" customFormat="1" ht="15.95" customHeight="1">
      <c r="A57" s="15" t="s">
        <v>2</v>
      </c>
      <c r="B57" s="14"/>
      <c r="C57" s="14"/>
      <c r="D57" s="14"/>
      <c r="E57" s="13"/>
      <c r="F57" s="42">
        <f t="shared" si="5"/>
        <v>2207.1428571428573</v>
      </c>
      <c r="G57" s="439">
        <v>2425</v>
      </c>
      <c r="H57" s="2"/>
      <c r="I57" s="58">
        <v>1545</v>
      </c>
      <c r="J57" s="49"/>
      <c r="O57" s="9"/>
    </row>
    <row r="58" spans="1:15" s="6" customFormat="1" ht="15.95" customHeight="1">
      <c r="A58" s="15" t="s">
        <v>1</v>
      </c>
      <c r="B58" s="14"/>
      <c r="C58" s="14"/>
      <c r="D58" s="14"/>
      <c r="F58" s="42">
        <f t="shared" si="5"/>
        <v>2057.1428571428573</v>
      </c>
      <c r="G58" s="439">
        <v>2250</v>
      </c>
      <c r="H58" s="2"/>
      <c r="I58" s="58">
        <v>1440</v>
      </c>
      <c r="J58" s="49"/>
      <c r="O58" s="9"/>
    </row>
    <row r="59" spans="1:15" s="6" customFormat="1" ht="15.95" customHeight="1">
      <c r="A59" s="15" t="s">
        <v>0</v>
      </c>
      <c r="B59" s="14"/>
      <c r="C59" s="14"/>
      <c r="D59" s="14"/>
      <c r="E59" s="13"/>
      <c r="F59" s="42">
        <f t="shared" si="5"/>
        <v>2100</v>
      </c>
      <c r="G59" s="439">
        <v>2300</v>
      </c>
      <c r="H59" s="2"/>
      <c r="I59" s="58">
        <v>1470</v>
      </c>
      <c r="J59" s="49"/>
      <c r="O59" s="9"/>
    </row>
    <row r="60" spans="1:15" ht="15.95" customHeight="1">
      <c r="A60" s="25" t="s">
        <v>392</v>
      </c>
      <c r="B60" s="23"/>
      <c r="C60" s="23"/>
      <c r="D60" s="23"/>
      <c r="F60" s="55"/>
      <c r="G60" s="441"/>
      <c r="H60" s="2"/>
      <c r="I60" s="60"/>
    </row>
    <row r="61" spans="1:15" s="6" customFormat="1" ht="15.95" customHeight="1">
      <c r="A61" s="17" t="s">
        <v>5</v>
      </c>
      <c r="B61" s="16"/>
      <c r="C61" s="16"/>
      <c r="D61" s="16"/>
      <c r="F61" s="42">
        <f t="shared" ref="F61:F73" si="6">I61/(1-$I$2)</f>
        <v>2664.2857142857147</v>
      </c>
      <c r="G61" s="439">
        <v>2983.3333333333335</v>
      </c>
      <c r="H61" s="2"/>
      <c r="I61" s="58">
        <v>1865</v>
      </c>
      <c r="J61" s="3"/>
      <c r="O61" s="9"/>
    </row>
    <row r="62" spans="1:15" s="6" customFormat="1" ht="15.95" customHeight="1">
      <c r="A62" s="15" t="s">
        <v>4</v>
      </c>
      <c r="B62" s="14"/>
      <c r="C62" s="14"/>
      <c r="D62" s="14"/>
      <c r="E62" s="13"/>
      <c r="F62" s="42">
        <f>I62/(1-$I$2)</f>
        <v>2714.2857142857147</v>
      </c>
      <c r="G62" s="439">
        <v>3041.666666666667</v>
      </c>
      <c r="H62" s="2"/>
      <c r="I62" s="58">
        <v>1900</v>
      </c>
      <c r="J62" s="3"/>
      <c r="O62" s="9"/>
    </row>
    <row r="63" spans="1:15" s="6" customFormat="1" ht="15.95" customHeight="1">
      <c r="A63" s="15" t="s">
        <v>3</v>
      </c>
      <c r="B63" s="14"/>
      <c r="C63" s="14"/>
      <c r="D63" s="14"/>
      <c r="F63" s="42">
        <f t="shared" si="6"/>
        <v>2735.7142857142858</v>
      </c>
      <c r="G63" s="439">
        <v>3066.666666666667</v>
      </c>
      <c r="H63" s="2"/>
      <c r="I63" s="58">
        <v>1915</v>
      </c>
      <c r="J63" s="3"/>
      <c r="O63" s="9"/>
    </row>
    <row r="64" spans="1:15" s="6" customFormat="1" ht="15.95" customHeight="1">
      <c r="A64" s="15" t="s">
        <v>2</v>
      </c>
      <c r="B64" s="14"/>
      <c r="C64" s="14"/>
      <c r="D64" s="14"/>
      <c r="E64" s="13"/>
      <c r="F64" s="42">
        <f t="shared" si="6"/>
        <v>2771.4285714285716</v>
      </c>
      <c r="G64" s="439">
        <v>3108.3333333333335</v>
      </c>
      <c r="H64" s="2"/>
      <c r="I64" s="58">
        <v>1940</v>
      </c>
      <c r="J64" s="3"/>
      <c r="O64" s="9"/>
    </row>
    <row r="65" spans="1:15" s="6" customFormat="1" ht="15.95" customHeight="1">
      <c r="A65" s="15" t="s">
        <v>1</v>
      </c>
      <c r="B65" s="14"/>
      <c r="C65" s="14"/>
      <c r="D65" s="14"/>
      <c r="F65" s="42">
        <f t="shared" si="6"/>
        <v>2621.4285714285716</v>
      </c>
      <c r="G65" s="439">
        <v>2933.3333333333335</v>
      </c>
      <c r="H65" s="2"/>
      <c r="I65" s="58">
        <v>1835</v>
      </c>
      <c r="J65" s="3"/>
      <c r="O65" s="9"/>
    </row>
    <row r="66" spans="1:15" s="6" customFormat="1" ht="15.95" customHeight="1">
      <c r="A66" s="15" t="s">
        <v>0</v>
      </c>
      <c r="B66" s="14"/>
      <c r="C66" s="14"/>
      <c r="D66" s="14"/>
      <c r="E66" s="13"/>
      <c r="F66" s="42">
        <f t="shared" si="6"/>
        <v>2664.2857142857147</v>
      </c>
      <c r="G66" s="439">
        <v>2983.3333333333335</v>
      </c>
      <c r="H66" s="2"/>
      <c r="I66" s="58">
        <v>1865</v>
      </c>
      <c r="J66" s="3"/>
      <c r="O66" s="9"/>
    </row>
    <row r="67" spans="1:15" ht="5.0999999999999996" customHeight="1">
      <c r="A67" s="23"/>
      <c r="B67" s="23"/>
      <c r="C67" s="23"/>
      <c r="D67" s="23"/>
      <c r="F67" s="55"/>
      <c r="G67" s="441"/>
      <c r="H67" s="2"/>
      <c r="I67" s="59"/>
    </row>
    <row r="68" spans="1:15" ht="15.95" customHeight="1">
      <c r="A68" s="25" t="s">
        <v>393</v>
      </c>
      <c r="B68" s="23"/>
      <c r="C68" s="23"/>
      <c r="D68" s="23"/>
      <c r="F68" s="55"/>
      <c r="G68" s="441"/>
      <c r="H68" s="2"/>
      <c r="I68" s="60"/>
    </row>
    <row r="69" spans="1:15" s="6" customFormat="1" ht="15.95" customHeight="1">
      <c r="A69" s="17" t="s">
        <v>5</v>
      </c>
      <c r="B69" s="16"/>
      <c r="C69" s="16"/>
      <c r="D69" s="16"/>
      <c r="F69" s="42">
        <f t="shared" si="6"/>
        <v>2235.7142857142858</v>
      </c>
      <c r="G69" s="439">
        <v>2458.3333333333335</v>
      </c>
      <c r="H69" s="2"/>
      <c r="I69" s="58">
        <v>1565</v>
      </c>
      <c r="J69" s="3"/>
      <c r="O69" s="9"/>
    </row>
    <row r="70" spans="1:15" s="6" customFormat="1" ht="15.95" customHeight="1">
      <c r="A70" s="15" t="s">
        <v>4</v>
      </c>
      <c r="B70" s="14"/>
      <c r="C70" s="14"/>
      <c r="D70" s="14"/>
      <c r="E70" s="13"/>
      <c r="F70" s="42">
        <f t="shared" si="6"/>
        <v>2285.7142857142858</v>
      </c>
      <c r="G70" s="439">
        <v>2516.666666666667</v>
      </c>
      <c r="H70" s="2"/>
      <c r="I70" s="58">
        <v>1600</v>
      </c>
      <c r="J70" s="3"/>
      <c r="O70" s="9"/>
    </row>
    <row r="71" spans="1:15" s="6" customFormat="1" ht="15.95" customHeight="1">
      <c r="A71" s="15" t="s">
        <v>3</v>
      </c>
      <c r="B71" s="14"/>
      <c r="C71" s="14"/>
      <c r="D71" s="14"/>
      <c r="F71" s="42">
        <f t="shared" si="6"/>
        <v>2307.1428571428573</v>
      </c>
      <c r="G71" s="439">
        <v>2541.666666666667</v>
      </c>
      <c r="H71" s="2"/>
      <c r="I71" s="58">
        <v>1615</v>
      </c>
      <c r="J71" s="3"/>
      <c r="O71" s="9"/>
    </row>
    <row r="72" spans="1:15" s="6" customFormat="1" ht="15.95" customHeight="1">
      <c r="A72" s="15" t="s">
        <v>2</v>
      </c>
      <c r="B72" s="14"/>
      <c r="C72" s="14"/>
      <c r="D72" s="14"/>
      <c r="E72" s="13"/>
      <c r="F72" s="42">
        <f t="shared" si="6"/>
        <v>2342.8571428571431</v>
      </c>
      <c r="G72" s="439">
        <v>2583.3333333333335</v>
      </c>
      <c r="H72" s="2"/>
      <c r="I72" s="58">
        <v>1640</v>
      </c>
      <c r="J72" s="3"/>
      <c r="O72" s="9"/>
    </row>
    <row r="73" spans="1:15" s="6" customFormat="1" ht="15.95" customHeight="1">
      <c r="A73" s="15" t="s">
        <v>1</v>
      </c>
      <c r="B73" s="14"/>
      <c r="C73" s="14"/>
      <c r="D73" s="14"/>
      <c r="F73" s="42">
        <f t="shared" si="6"/>
        <v>2192.8571428571431</v>
      </c>
      <c r="G73" s="439">
        <v>2408.3333333333335</v>
      </c>
      <c r="H73" s="2"/>
      <c r="I73" s="58">
        <v>1535</v>
      </c>
      <c r="J73" s="5"/>
      <c r="O73" s="9"/>
    </row>
    <row r="74" spans="1:15" s="6" customFormat="1" ht="15.95" customHeight="1">
      <c r="A74" s="15" t="s">
        <v>0</v>
      </c>
      <c r="B74" s="14"/>
      <c r="C74" s="14"/>
      <c r="D74" s="14"/>
      <c r="E74" s="13"/>
      <c r="F74" s="42">
        <f>I74/(1-$I$2)</f>
        <v>2235.7142857142858</v>
      </c>
      <c r="G74" s="439">
        <v>2458.3333333333335</v>
      </c>
      <c r="H74" s="2"/>
      <c r="I74" s="58">
        <v>1565</v>
      </c>
      <c r="J74" s="5"/>
      <c r="O74" s="9"/>
    </row>
    <row r="75" spans="1:15" ht="5.0999999999999996" customHeight="1">
      <c r="A75" s="23"/>
      <c r="B75" s="23"/>
      <c r="C75" s="23"/>
      <c r="D75" s="23"/>
      <c r="E75" s="20"/>
      <c r="F75" s="33"/>
      <c r="G75" s="441"/>
      <c r="H75" s="9"/>
      <c r="I75" s="59"/>
      <c r="J75" s="5"/>
    </row>
    <row r="76" spans="1:15" ht="24.95" customHeight="1">
      <c r="A76" s="493" t="s">
        <v>7</v>
      </c>
      <c r="B76" s="493"/>
      <c r="C76" s="493"/>
      <c r="D76" s="493"/>
      <c r="E76" s="493"/>
      <c r="F76" s="493"/>
      <c r="G76" s="441"/>
      <c r="H76" s="9"/>
      <c r="I76" s="60"/>
      <c r="J76" s="5"/>
    </row>
    <row r="77" spans="1:15" ht="15.95" customHeight="1">
      <c r="A77" s="19" t="s">
        <v>394</v>
      </c>
      <c r="B77" s="18"/>
      <c r="C77" s="18"/>
      <c r="D77" s="18"/>
      <c r="E77" s="24"/>
      <c r="F77" s="33"/>
      <c r="G77" s="441"/>
      <c r="H77" s="2"/>
      <c r="I77" s="56"/>
      <c r="J77" s="5"/>
    </row>
    <row r="78" spans="1:15" s="6" customFormat="1" ht="15.95" customHeight="1">
      <c r="A78" s="17" t="s">
        <v>5</v>
      </c>
      <c r="B78" s="16"/>
      <c r="C78" s="16"/>
      <c r="D78" s="16"/>
      <c r="F78" s="42">
        <f>I78/(1-$I$2)</f>
        <v>2285.7142857142858</v>
      </c>
      <c r="G78" s="439">
        <v>2525</v>
      </c>
      <c r="H78" s="2"/>
      <c r="I78" s="58">
        <v>1600</v>
      </c>
      <c r="J78" s="5"/>
      <c r="O78" s="9"/>
    </row>
    <row r="79" spans="1:15" s="6" customFormat="1" ht="15.95" customHeight="1">
      <c r="A79" s="15" t="s">
        <v>4</v>
      </c>
      <c r="B79" s="14"/>
      <c r="C79" s="14"/>
      <c r="D79" s="14"/>
      <c r="E79" s="13"/>
      <c r="F79" s="42">
        <f t="shared" ref="F79:F83" si="7">I79/(1-$I$2)</f>
        <v>2335.7142857142858</v>
      </c>
      <c r="G79" s="439">
        <v>2583.3333333333335</v>
      </c>
      <c r="H79" s="2"/>
      <c r="I79" s="58">
        <v>1635</v>
      </c>
      <c r="J79" s="5"/>
      <c r="O79" s="9"/>
    </row>
    <row r="80" spans="1:15" s="6" customFormat="1" ht="15.95" customHeight="1">
      <c r="A80" s="15" t="s">
        <v>3</v>
      </c>
      <c r="B80" s="14"/>
      <c r="C80" s="14"/>
      <c r="D80" s="14"/>
      <c r="F80" s="42">
        <f t="shared" si="7"/>
        <v>2357.1428571428573</v>
      </c>
      <c r="G80" s="439">
        <v>2608.3333333333335</v>
      </c>
      <c r="H80" s="2"/>
      <c r="I80" s="58">
        <v>1650</v>
      </c>
      <c r="J80" s="3"/>
      <c r="O80" s="9"/>
    </row>
    <row r="81" spans="1:16" s="6" customFormat="1" ht="15.95" customHeight="1">
      <c r="A81" s="15" t="s">
        <v>2</v>
      </c>
      <c r="B81" s="14"/>
      <c r="C81" s="14"/>
      <c r="D81" s="14"/>
      <c r="E81" s="13"/>
      <c r="F81" s="42">
        <f t="shared" si="7"/>
        <v>2392.8571428571431</v>
      </c>
      <c r="G81" s="439">
        <v>2650</v>
      </c>
      <c r="H81" s="2"/>
      <c r="I81" s="58">
        <v>1675</v>
      </c>
      <c r="J81" s="3"/>
      <c r="O81" s="9"/>
    </row>
    <row r="82" spans="1:16" s="6" customFormat="1" ht="15.95" customHeight="1">
      <c r="A82" s="15" t="s">
        <v>1</v>
      </c>
      <c r="B82" s="14"/>
      <c r="C82" s="14"/>
      <c r="D82" s="14"/>
      <c r="F82" s="42">
        <f t="shared" si="7"/>
        <v>2242.8571428571431</v>
      </c>
      <c r="G82" s="439">
        <v>2475</v>
      </c>
      <c r="H82" s="2"/>
      <c r="I82" s="58">
        <v>1570</v>
      </c>
      <c r="J82" s="5"/>
      <c r="O82" s="9"/>
    </row>
    <row r="83" spans="1:16" s="6" customFormat="1" ht="15.95" customHeight="1">
      <c r="A83" s="15" t="s">
        <v>0</v>
      </c>
      <c r="B83" s="14"/>
      <c r="C83" s="14"/>
      <c r="D83" s="14"/>
      <c r="E83" s="13"/>
      <c r="F83" s="42">
        <f t="shared" si="7"/>
        <v>2285.7142857142858</v>
      </c>
      <c r="G83" s="439">
        <v>2525</v>
      </c>
      <c r="H83" s="2"/>
      <c r="I83" s="58">
        <v>1600</v>
      </c>
      <c r="J83" s="5"/>
      <c r="O83" s="9"/>
    </row>
    <row r="84" spans="1:16" ht="9.9499999999999993" hidden="1" customHeight="1">
      <c r="A84" s="23"/>
      <c r="B84" s="23"/>
      <c r="C84" s="23"/>
      <c r="D84" s="23"/>
      <c r="E84" s="20"/>
      <c r="F84" s="33"/>
      <c r="G84" s="441"/>
      <c r="H84" s="9"/>
      <c r="I84" s="57"/>
      <c r="J84" s="5"/>
    </row>
    <row r="85" spans="1:16" ht="24.95" customHeight="1">
      <c r="A85" s="493" t="s">
        <v>6</v>
      </c>
      <c r="B85" s="493"/>
      <c r="C85" s="493"/>
      <c r="D85" s="493"/>
      <c r="E85" s="493"/>
      <c r="F85" s="493"/>
      <c r="G85" s="441"/>
      <c r="H85" s="9"/>
      <c r="I85" s="57"/>
      <c r="J85" s="5"/>
    </row>
    <row r="86" spans="1:16" ht="5.0999999999999996" customHeight="1">
      <c r="A86" s="23"/>
      <c r="B86" s="23"/>
      <c r="C86" s="23"/>
      <c r="D86" s="23"/>
      <c r="E86" s="22"/>
      <c r="F86" s="55"/>
      <c r="G86" s="443"/>
      <c r="H86" s="21"/>
      <c r="I86" s="61"/>
      <c r="J86" s="5"/>
      <c r="K86" s="12"/>
      <c r="L86" s="12"/>
      <c r="M86" s="12"/>
      <c r="N86" s="12"/>
      <c r="O86" s="21"/>
      <c r="P86" s="12"/>
    </row>
    <row r="87" spans="1:16" ht="15.95" customHeight="1">
      <c r="A87" s="19" t="s">
        <v>395</v>
      </c>
      <c r="B87" s="18"/>
      <c r="C87" s="18"/>
      <c r="D87" s="18"/>
      <c r="E87" s="22"/>
      <c r="F87" s="55"/>
      <c r="G87" s="441"/>
      <c r="H87" s="21"/>
      <c r="I87" s="61"/>
      <c r="J87" s="5"/>
    </row>
    <row r="88" spans="1:16" s="6" customFormat="1" ht="15.95" customHeight="1">
      <c r="A88" s="17" t="s">
        <v>5</v>
      </c>
      <c r="B88" s="16"/>
      <c r="C88" s="16"/>
      <c r="D88" s="16"/>
      <c r="F88" s="42">
        <f t="shared" ref="F88:F101" si="8">I88/(1-$I$2)</f>
        <v>1571.4285714285716</v>
      </c>
      <c r="G88" s="439">
        <v>1750</v>
      </c>
      <c r="H88" s="2"/>
      <c r="I88" s="58">
        <v>1100</v>
      </c>
      <c r="J88" s="3"/>
      <c r="O88" s="9"/>
    </row>
    <row r="89" spans="1:16" s="6" customFormat="1" ht="15.95" customHeight="1">
      <c r="A89" s="15" t="s">
        <v>4</v>
      </c>
      <c r="B89" s="14"/>
      <c r="C89" s="14"/>
      <c r="D89" s="14"/>
      <c r="E89" s="13"/>
      <c r="F89" s="42">
        <f t="shared" si="8"/>
        <v>1621.4285714285716</v>
      </c>
      <c r="G89" s="439">
        <v>1808.3333333333335</v>
      </c>
      <c r="H89" s="2"/>
      <c r="I89" s="58">
        <v>1135</v>
      </c>
      <c r="J89" s="3"/>
      <c r="O89" s="9"/>
    </row>
    <row r="90" spans="1:16" s="6" customFormat="1" ht="15.95" customHeight="1">
      <c r="A90" s="15" t="s">
        <v>3</v>
      </c>
      <c r="B90" s="14"/>
      <c r="C90" s="14"/>
      <c r="D90" s="14"/>
      <c r="F90" s="42">
        <f t="shared" si="8"/>
        <v>1642.8571428571429</v>
      </c>
      <c r="G90" s="439">
        <v>1833.3333333333335</v>
      </c>
      <c r="H90" s="2"/>
      <c r="I90" s="58">
        <v>1150</v>
      </c>
      <c r="J90" s="5"/>
      <c r="O90" s="9"/>
    </row>
    <row r="91" spans="1:16" s="6" customFormat="1" ht="15.95" customHeight="1">
      <c r="A91" s="15" t="s">
        <v>2</v>
      </c>
      <c r="B91" s="14"/>
      <c r="C91" s="14"/>
      <c r="D91" s="14"/>
      <c r="E91" s="13"/>
      <c r="F91" s="42">
        <f t="shared" si="8"/>
        <v>1678.5714285714287</v>
      </c>
      <c r="G91" s="439">
        <v>1875</v>
      </c>
      <c r="H91" s="2"/>
      <c r="I91" s="58">
        <v>1175</v>
      </c>
      <c r="J91" s="5"/>
      <c r="O91" s="9"/>
    </row>
    <row r="92" spans="1:16" s="6" customFormat="1" ht="15.95" customHeight="1">
      <c r="A92" s="15" t="s">
        <v>1</v>
      </c>
      <c r="B92" s="14"/>
      <c r="C92" s="14"/>
      <c r="D92" s="14"/>
      <c r="F92" s="42">
        <f t="shared" si="8"/>
        <v>1528.5714285714287</v>
      </c>
      <c r="G92" s="439">
        <v>1700</v>
      </c>
      <c r="H92" s="2"/>
      <c r="I92" s="58">
        <v>1070</v>
      </c>
      <c r="J92" s="5"/>
      <c r="O92" s="9"/>
    </row>
    <row r="93" spans="1:16" s="6" customFormat="1" ht="15.95" customHeight="1">
      <c r="A93" s="15" t="s">
        <v>0</v>
      </c>
      <c r="B93" s="14"/>
      <c r="C93" s="14"/>
      <c r="D93" s="14"/>
      <c r="E93" s="13"/>
      <c r="F93" s="42">
        <f t="shared" si="8"/>
        <v>1571.4285714285716</v>
      </c>
      <c r="G93" s="439">
        <v>1750</v>
      </c>
      <c r="H93" s="2"/>
      <c r="I93" s="58">
        <v>1100</v>
      </c>
      <c r="J93" s="5"/>
      <c r="O93" s="9"/>
    </row>
    <row r="94" spans="1:16" ht="5.0999999999999996" customHeight="1">
      <c r="A94" s="20"/>
      <c r="B94" s="20"/>
      <c r="C94" s="20"/>
      <c r="D94" s="20"/>
      <c r="F94" s="55"/>
      <c r="G94" s="441"/>
      <c r="H94" s="9"/>
      <c r="I94" s="59"/>
      <c r="J94" s="5"/>
    </row>
    <row r="95" spans="1:16" ht="15.95" customHeight="1">
      <c r="A95" s="19" t="s">
        <v>396</v>
      </c>
      <c r="B95" s="18"/>
      <c r="C95" s="18"/>
      <c r="D95" s="18"/>
      <c r="F95" s="55"/>
      <c r="G95" s="441"/>
      <c r="H95" s="9"/>
      <c r="I95" s="60"/>
      <c r="J95" s="5"/>
    </row>
    <row r="96" spans="1:16" s="6" customFormat="1" ht="15.95" customHeight="1">
      <c r="A96" s="17" t="s">
        <v>5</v>
      </c>
      <c r="B96" s="16"/>
      <c r="C96" s="16"/>
      <c r="D96" s="16"/>
      <c r="F96" s="42">
        <f t="shared" si="8"/>
        <v>1407.1428571428573</v>
      </c>
      <c r="G96" s="439">
        <v>1558.3333333333335</v>
      </c>
      <c r="H96" s="2"/>
      <c r="I96" s="58">
        <v>985</v>
      </c>
      <c r="J96" s="5"/>
      <c r="O96" s="9"/>
    </row>
    <row r="97" spans="1:15" s="6" customFormat="1" ht="15.95" customHeight="1">
      <c r="A97" s="15" t="s">
        <v>4</v>
      </c>
      <c r="B97" s="14"/>
      <c r="C97" s="14"/>
      <c r="D97" s="14"/>
      <c r="E97" s="13"/>
      <c r="F97" s="42">
        <f t="shared" si="8"/>
        <v>1457.1428571428573</v>
      </c>
      <c r="G97" s="439">
        <v>1616.6666666666667</v>
      </c>
      <c r="H97" s="2"/>
      <c r="I97" s="58">
        <v>1020</v>
      </c>
      <c r="J97" s="3"/>
      <c r="O97" s="9"/>
    </row>
    <row r="98" spans="1:15" s="6" customFormat="1" ht="15.95" customHeight="1">
      <c r="A98" s="15" t="s">
        <v>3</v>
      </c>
      <c r="B98" s="14"/>
      <c r="C98" s="14"/>
      <c r="D98" s="14"/>
      <c r="F98" s="42">
        <f t="shared" si="8"/>
        <v>1478.5714285714287</v>
      </c>
      <c r="G98" s="439">
        <v>1641.6666666666667</v>
      </c>
      <c r="H98" s="2"/>
      <c r="I98" s="58">
        <v>1035</v>
      </c>
      <c r="J98" s="3"/>
      <c r="O98" s="9"/>
    </row>
    <row r="99" spans="1:15" s="6" customFormat="1" ht="15.95" customHeight="1">
      <c r="A99" s="15" t="s">
        <v>2</v>
      </c>
      <c r="B99" s="14"/>
      <c r="C99" s="14"/>
      <c r="D99" s="14"/>
      <c r="E99" s="13"/>
      <c r="F99" s="42">
        <f t="shared" si="8"/>
        <v>1514.2857142857144</v>
      </c>
      <c r="G99" s="439">
        <v>1683.3333333333335</v>
      </c>
      <c r="H99" s="2"/>
      <c r="I99" s="58">
        <v>1060</v>
      </c>
      <c r="J99" s="3"/>
      <c r="O99" s="9"/>
    </row>
    <row r="100" spans="1:15" s="6" customFormat="1" ht="15.95" customHeight="1">
      <c r="A100" s="15" t="s">
        <v>1</v>
      </c>
      <c r="B100" s="14"/>
      <c r="C100" s="14"/>
      <c r="D100" s="14"/>
      <c r="F100" s="42">
        <f t="shared" si="8"/>
        <v>1364.2857142857144</v>
      </c>
      <c r="G100" s="439">
        <v>1508.3333333333335</v>
      </c>
      <c r="H100" s="2"/>
      <c r="I100" s="58">
        <v>955</v>
      </c>
      <c r="J100" s="3"/>
      <c r="O100" s="9"/>
    </row>
    <row r="101" spans="1:15" s="6" customFormat="1" ht="15.95" customHeight="1">
      <c r="A101" s="15" t="s">
        <v>0</v>
      </c>
      <c r="B101" s="14"/>
      <c r="C101" s="14"/>
      <c r="D101" s="14"/>
      <c r="E101" s="13"/>
      <c r="F101" s="42">
        <f t="shared" si="8"/>
        <v>1407.1428571428573</v>
      </c>
      <c r="G101" s="439">
        <v>1558.3333333333335</v>
      </c>
      <c r="H101" s="2"/>
      <c r="I101" s="58">
        <v>985</v>
      </c>
      <c r="J101" s="5"/>
      <c r="O101" s="9"/>
    </row>
    <row r="102" spans="1:15" ht="9.9499999999999993" customHeight="1">
      <c r="B102" s="11"/>
      <c r="C102" s="11"/>
      <c r="D102" s="11"/>
      <c r="E102" s="11"/>
      <c r="H102" s="9"/>
      <c r="I102" s="61"/>
      <c r="J102" s="5"/>
    </row>
    <row r="103" spans="1:15" ht="9.9499999999999993" customHeight="1">
      <c r="B103" s="118"/>
      <c r="C103" s="118"/>
      <c r="D103" s="118"/>
      <c r="E103" s="118"/>
      <c r="H103" s="9"/>
      <c r="I103" s="61"/>
      <c r="J103" s="5"/>
    </row>
    <row r="104" spans="1:15" ht="24" customHeight="1">
      <c r="A104" s="494" t="str">
        <f>A49</f>
        <v xml:space="preserve">EFFECTIVE DATE OF JANUARY 15, 2019FGG.  SUPERSEDES ALL PREVIOUS PRICE SCHEDULES.  DUE TO CONTINUOUS PRODUCT IMPROVEMENTS, PRICES AND PRODUCT FEATURES ARE SUBJECT TO CHANGE WITHOUT NOTICE.  POSSESSION OF THIS PRICE LIST DOES NOT CONSTITUTE AN OFFER TO SELL. </v>
      </c>
      <c r="B104" s="494"/>
      <c r="C104" s="494"/>
      <c r="D104" s="494"/>
      <c r="E104" s="494"/>
      <c r="F104" s="494"/>
      <c r="H104" s="9"/>
      <c r="I104" s="54"/>
      <c r="J104" s="5"/>
    </row>
    <row r="105" spans="1:15" ht="5.0999999999999996" customHeight="1">
      <c r="A105" s="10"/>
      <c r="B105" s="10"/>
      <c r="C105" s="10"/>
      <c r="D105" s="10"/>
      <c r="E105" s="10"/>
      <c r="H105" s="9"/>
      <c r="I105" s="34"/>
      <c r="J105" s="5"/>
    </row>
    <row r="106" spans="1:15" ht="17.25">
      <c r="A106" s="7"/>
      <c r="B106" s="7"/>
      <c r="C106" s="7"/>
      <c r="D106" s="7"/>
      <c r="F106" s="8"/>
      <c r="I106" s="61"/>
      <c r="J106" s="5"/>
    </row>
    <row r="107" spans="1:15" ht="17.25">
      <c r="A107" s="7"/>
      <c r="B107" s="7"/>
      <c r="C107" s="7"/>
      <c r="D107" s="7"/>
      <c r="F107" s="8"/>
      <c r="I107" s="57"/>
      <c r="J107" s="5"/>
    </row>
    <row r="108" spans="1:15" ht="17.25">
      <c r="A108" s="7"/>
      <c r="B108" s="7"/>
      <c r="C108" s="7"/>
      <c r="D108" s="7"/>
      <c r="F108" s="8"/>
      <c r="I108" s="41"/>
    </row>
    <row r="109" spans="1:15" ht="17.25">
      <c r="F109" s="8"/>
      <c r="I109" s="41"/>
    </row>
    <row r="110" spans="1:15" ht="17.25">
      <c r="F110" s="8"/>
    </row>
    <row r="111" spans="1:15" ht="17.25">
      <c r="A111" s="7"/>
      <c r="B111" s="7"/>
      <c r="C111" s="7"/>
      <c r="D111" s="7"/>
      <c r="F111" s="8"/>
    </row>
    <row r="112" spans="1:15" ht="17.25">
      <c r="A112" s="7"/>
      <c r="B112" s="7"/>
      <c r="C112" s="7"/>
      <c r="D112" s="7"/>
      <c r="F112" s="8"/>
      <c r="I112" s="41"/>
    </row>
    <row r="113" spans="1:10" ht="17.25">
      <c r="A113" s="7"/>
      <c r="B113" s="7"/>
      <c r="C113" s="7"/>
      <c r="D113" s="7"/>
      <c r="F113" s="33"/>
      <c r="I113" s="41"/>
    </row>
    <row r="114" spans="1:10" ht="17.25">
      <c r="A114" s="7"/>
      <c r="B114" s="7"/>
      <c r="C114" s="7"/>
      <c r="D114" s="7"/>
      <c r="F114" s="33"/>
      <c r="I114" s="41"/>
    </row>
    <row r="115" spans="1:10" ht="16.5">
      <c r="A115" s="7"/>
      <c r="B115" s="7"/>
      <c r="C115" s="7"/>
      <c r="D115" s="7"/>
      <c r="I115" s="41"/>
      <c r="J115" s="5"/>
    </row>
    <row r="116" spans="1:10" ht="16.5">
      <c r="A116" s="7"/>
      <c r="B116" s="7"/>
      <c r="C116" s="7"/>
      <c r="D116" s="7"/>
      <c r="I116" s="41"/>
      <c r="J116" s="5"/>
    </row>
    <row r="117" spans="1:10" ht="16.5">
      <c r="A117" s="7"/>
      <c r="B117" s="7"/>
      <c r="C117" s="7"/>
      <c r="D117" s="7"/>
      <c r="I117" s="41"/>
      <c r="J117" s="5"/>
    </row>
    <row r="118" spans="1:10">
      <c r="J118" s="5"/>
    </row>
    <row r="119" spans="1:10">
      <c r="J119" s="5"/>
    </row>
    <row r="120" spans="1:10">
      <c r="J120" s="5"/>
    </row>
    <row r="123" spans="1:10">
      <c r="J123" s="5"/>
    </row>
    <row r="124" spans="1:10">
      <c r="J124" s="5"/>
    </row>
    <row r="125" spans="1:10" ht="17.25" customHeight="1">
      <c r="J125" s="5"/>
    </row>
    <row r="126" spans="1:10">
      <c r="J126" s="5"/>
    </row>
    <row r="127" spans="1:10">
      <c r="J127" s="5"/>
    </row>
    <row r="128" spans="1:10">
      <c r="J128" s="5"/>
    </row>
  </sheetData>
  <mergeCells count="9">
    <mergeCell ref="A76:F76"/>
    <mergeCell ref="A85:F85"/>
    <mergeCell ref="A104:F104"/>
    <mergeCell ref="A1:F1"/>
    <mergeCell ref="A2:F2"/>
    <mergeCell ref="A5:F5"/>
    <mergeCell ref="A49:F49"/>
    <mergeCell ref="A50:F50"/>
    <mergeCell ref="A3:F3"/>
  </mergeCells>
  <printOptions horizontalCentered="1"/>
  <pageMargins left="0.5" right="0" top="0" bottom="0" header="0.5" footer="0.5"/>
  <pageSetup scale="75" orientation="portrait" r:id="rId1"/>
  <headerFooter alignWithMargins="0"/>
  <rowBreaks count="1" manualBreakCount="1">
    <brk id="49"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00000"/>
  </sheetPr>
  <dimension ref="A1:S138"/>
  <sheetViews>
    <sheetView zoomScaleNormal="100" zoomScaleSheetLayoutView="70" workbookViewId="0">
      <selection activeCell="G1" sqref="G1"/>
    </sheetView>
  </sheetViews>
  <sheetFormatPr defaultRowHeight="12.75"/>
  <cols>
    <col min="1" max="1" width="12" style="67" customWidth="1"/>
    <col min="2" max="2" width="13.28515625" style="67" customWidth="1"/>
    <col min="3" max="3" width="25.7109375" style="67" customWidth="1"/>
    <col min="4" max="5" width="35.7109375" style="67" customWidth="1"/>
    <col min="6" max="6" width="13.7109375" style="67" customWidth="1"/>
    <col min="7" max="7" width="10.7109375" style="67" customWidth="1"/>
    <col min="8" max="8" width="18.28515625" style="67" customWidth="1"/>
    <col min="9" max="9" width="20.7109375" style="67" customWidth="1"/>
    <col min="10" max="16384" width="9.140625" style="67"/>
  </cols>
  <sheetData>
    <row r="1" spans="1:10" ht="33.75" thickBot="1">
      <c r="A1" s="502" t="s">
        <v>348</v>
      </c>
      <c r="B1" s="502"/>
      <c r="C1" s="502"/>
      <c r="D1" s="502"/>
      <c r="E1" s="502"/>
      <c r="F1" s="502"/>
      <c r="G1" s="64"/>
      <c r="H1" s="65"/>
      <c r="I1" s="66"/>
    </row>
    <row r="2" spans="1:10" ht="18.75" customHeight="1" thickBot="1">
      <c r="A2" s="503" t="str">
        <f>+'Dealer Fiberglass'!A2:F2</f>
        <v xml:space="preserve"> EFFECTIVE: JANUARY 15, 2019</v>
      </c>
      <c r="B2" s="503"/>
      <c r="C2" s="503"/>
      <c r="D2" s="503"/>
      <c r="E2" s="503"/>
      <c r="F2" s="503"/>
      <c r="G2" s="68"/>
      <c r="H2" s="43">
        <f>+'Calculator Tips'!B23</f>
        <v>0.3</v>
      </c>
      <c r="I2" s="37" t="s">
        <v>13</v>
      </c>
      <c r="J2" s="1"/>
    </row>
    <row r="3" spans="1:10" ht="25.5">
      <c r="A3" s="498" t="str">
        <f>+'Dealer Fiberglass'!A3</f>
        <v>TAG WEST DIVISION | PHONE: 800-655-5337 | FAX: 800-266-5337</v>
      </c>
      <c r="B3" s="498"/>
      <c r="C3" s="498"/>
      <c r="D3" s="498"/>
      <c r="E3" s="498"/>
      <c r="F3" s="498"/>
      <c r="G3" s="69"/>
      <c r="H3" s="38" t="s">
        <v>14</v>
      </c>
      <c r="I3" s="49"/>
      <c r="J3" s="1"/>
    </row>
    <row r="4" spans="1:10" ht="21">
      <c r="A4" s="504"/>
      <c r="B4" s="504"/>
      <c r="C4" s="504"/>
      <c r="D4" s="504"/>
      <c r="E4" s="504"/>
      <c r="F4" s="504"/>
      <c r="G4" s="68"/>
    </row>
    <row r="5" spans="1:10" ht="5.0999999999999996" customHeight="1">
      <c r="C5" s="70"/>
      <c r="F5" s="71"/>
      <c r="G5" s="71"/>
    </row>
    <row r="6" spans="1:10" s="6" customFormat="1" ht="20.25">
      <c r="A6" s="72" t="s">
        <v>22</v>
      </c>
      <c r="B6" s="73"/>
      <c r="C6" s="74"/>
      <c r="D6" s="74"/>
      <c r="E6" s="74"/>
      <c r="F6" s="75" t="s">
        <v>16</v>
      </c>
      <c r="H6" s="76" t="s">
        <v>15</v>
      </c>
    </row>
    <row r="7" spans="1:10" s="6" customFormat="1" ht="5.0999999999999996" customHeight="1">
      <c r="A7" s="73"/>
      <c r="B7" s="73"/>
      <c r="C7" s="74"/>
      <c r="D7" s="74"/>
      <c r="E7" s="74"/>
      <c r="F7" s="74"/>
    </row>
    <row r="8" spans="1:10" s="6" customFormat="1" ht="16.5">
      <c r="A8" s="77" t="s">
        <v>23</v>
      </c>
      <c r="B8" s="77"/>
      <c r="C8" s="74"/>
      <c r="D8" s="74"/>
      <c r="E8" s="78" t="s">
        <v>24</v>
      </c>
      <c r="F8" s="454">
        <f>H8/(1-$H$2)</f>
        <v>128.57142857142858</v>
      </c>
      <c r="H8" s="80">
        <v>90</v>
      </c>
    </row>
    <row r="9" spans="1:10" s="6" customFormat="1" ht="16.5">
      <c r="A9" s="13" t="s">
        <v>25</v>
      </c>
      <c r="B9" s="13"/>
      <c r="C9" s="13"/>
      <c r="D9" s="13"/>
      <c r="E9" s="13"/>
      <c r="F9" s="455">
        <v>-40</v>
      </c>
      <c r="H9" s="80">
        <v>-40</v>
      </c>
    </row>
    <row r="10" spans="1:10" s="6" customFormat="1" ht="16.5">
      <c r="A10" s="13" t="s">
        <v>26</v>
      </c>
      <c r="B10" s="13"/>
      <c r="C10" s="13"/>
      <c r="D10" s="13"/>
      <c r="E10" s="13"/>
      <c r="F10" s="455">
        <v>-30</v>
      </c>
      <c r="H10" s="80">
        <v>-30</v>
      </c>
    </row>
    <row r="11" spans="1:10" s="6" customFormat="1" ht="8.1" customHeight="1">
      <c r="A11" s="81"/>
      <c r="B11" s="81"/>
      <c r="C11" s="74"/>
      <c r="D11" s="74"/>
      <c r="E11" s="74"/>
      <c r="F11" s="456"/>
    </row>
    <row r="12" spans="1:10" s="6" customFormat="1" ht="20.25">
      <c r="A12" s="72" t="s">
        <v>27</v>
      </c>
      <c r="B12" s="73"/>
      <c r="C12" s="74"/>
      <c r="D12" s="74"/>
      <c r="E12" s="74"/>
      <c r="F12" s="457"/>
    </row>
    <row r="13" spans="1:10" s="6" customFormat="1" ht="5.0999999999999996" customHeight="1">
      <c r="A13" s="73"/>
      <c r="B13" s="73"/>
      <c r="C13" s="74"/>
      <c r="D13" s="74"/>
      <c r="E13" s="74"/>
      <c r="F13" s="457"/>
    </row>
    <row r="14" spans="1:10" s="6" customFormat="1" ht="15.75" customHeight="1">
      <c r="A14" s="83" t="s">
        <v>28</v>
      </c>
      <c r="B14" s="84"/>
      <c r="C14" s="85"/>
      <c r="D14" s="85"/>
      <c r="E14" s="85"/>
      <c r="F14" s="458" t="s">
        <v>29</v>
      </c>
      <c r="H14" s="86" t="s">
        <v>29</v>
      </c>
    </row>
    <row r="15" spans="1:10" s="6" customFormat="1" ht="16.5">
      <c r="A15" s="74" t="s">
        <v>30</v>
      </c>
      <c r="B15" s="74"/>
      <c r="C15" s="74"/>
      <c r="D15" s="74"/>
      <c r="E15" s="74"/>
      <c r="F15" s="454">
        <f t="shared" ref="F15:F18" si="0">H15/(1-$H$2)</f>
        <v>61.428571428571431</v>
      </c>
      <c r="H15" s="80">
        <v>43</v>
      </c>
    </row>
    <row r="16" spans="1:10" s="6" customFormat="1" ht="16.5">
      <c r="A16" s="13" t="s">
        <v>31</v>
      </c>
      <c r="B16" s="13"/>
      <c r="C16" s="13"/>
      <c r="D16" s="87"/>
      <c r="E16" s="13"/>
      <c r="F16" s="459">
        <f t="shared" si="0"/>
        <v>115.71428571428572</v>
      </c>
      <c r="H16" s="80">
        <v>81</v>
      </c>
    </row>
    <row r="17" spans="1:8" s="6" customFormat="1" ht="16.5">
      <c r="A17" s="13" t="s">
        <v>32</v>
      </c>
      <c r="B17" s="13"/>
      <c r="C17" s="13"/>
      <c r="D17" s="87"/>
      <c r="E17" s="13"/>
      <c r="F17" s="459">
        <f t="shared" si="0"/>
        <v>131.42857142857144</v>
      </c>
      <c r="H17" s="80">
        <v>92</v>
      </c>
    </row>
    <row r="18" spans="1:8" s="6" customFormat="1" ht="16.5">
      <c r="A18" s="74" t="s">
        <v>33</v>
      </c>
      <c r="B18" s="74"/>
      <c r="C18" s="74"/>
      <c r="D18" s="89"/>
      <c r="E18" s="74"/>
      <c r="F18" s="454">
        <f t="shared" si="0"/>
        <v>78.571428571428569</v>
      </c>
      <c r="H18" s="80">
        <v>55</v>
      </c>
    </row>
    <row r="19" spans="1:8" s="6" customFormat="1" ht="16.5">
      <c r="A19" s="13" t="s">
        <v>34</v>
      </c>
      <c r="B19" s="13"/>
      <c r="C19" s="13"/>
      <c r="D19" s="87"/>
      <c r="E19" s="13"/>
      <c r="F19" s="455">
        <v>-10</v>
      </c>
      <c r="H19" s="80">
        <v>-10</v>
      </c>
    </row>
    <row r="20" spans="1:8" s="6" customFormat="1" ht="8.1" customHeight="1">
      <c r="A20" s="90"/>
      <c r="B20" s="90"/>
      <c r="C20" s="74"/>
      <c r="D20" s="91"/>
      <c r="E20" s="74"/>
      <c r="F20" s="454"/>
    </row>
    <row r="21" spans="1:8" s="6" customFormat="1" ht="20.25">
      <c r="A21" s="72" t="s">
        <v>35</v>
      </c>
      <c r="B21" s="73"/>
      <c r="C21" s="74"/>
      <c r="D21" s="91"/>
      <c r="E21" s="74"/>
      <c r="F21" s="457"/>
    </row>
    <row r="22" spans="1:8" s="6" customFormat="1" ht="5.0999999999999996" customHeight="1">
      <c r="A22" s="73"/>
      <c r="B22" s="73"/>
      <c r="C22" s="74"/>
      <c r="D22" s="91"/>
      <c r="E22" s="74"/>
      <c r="F22" s="457"/>
    </row>
    <row r="23" spans="1:8" s="6" customFormat="1" ht="16.5">
      <c r="A23" s="74" t="s">
        <v>36</v>
      </c>
      <c r="B23" s="74"/>
      <c r="C23" s="74"/>
      <c r="D23" s="93"/>
      <c r="E23" s="74"/>
      <c r="F23" s="454">
        <f t="shared" ref="F23:F28" si="1">H23/(1-$H$2)</f>
        <v>140</v>
      </c>
      <c r="H23" s="80">
        <v>98</v>
      </c>
    </row>
    <row r="24" spans="1:8" s="6" customFormat="1" ht="16.5">
      <c r="A24" s="13" t="s">
        <v>37</v>
      </c>
      <c r="B24" s="13"/>
      <c r="C24" s="13"/>
      <c r="D24" s="94"/>
      <c r="E24" s="13"/>
      <c r="F24" s="459">
        <f t="shared" si="1"/>
        <v>192.85714285714286</v>
      </c>
      <c r="H24" s="80">
        <v>135</v>
      </c>
    </row>
    <row r="25" spans="1:8" s="6" customFormat="1" ht="16.5">
      <c r="A25" s="95" t="s">
        <v>38</v>
      </c>
      <c r="B25" s="13"/>
      <c r="C25" s="13"/>
      <c r="D25" s="94"/>
      <c r="E25" s="13"/>
      <c r="F25" s="459">
        <f t="shared" si="1"/>
        <v>225.71428571428572</v>
      </c>
      <c r="H25" s="80">
        <v>158</v>
      </c>
    </row>
    <row r="26" spans="1:8" s="6" customFormat="1" ht="16.5">
      <c r="A26" s="13" t="s">
        <v>39</v>
      </c>
      <c r="B26" s="85"/>
      <c r="C26" s="85"/>
      <c r="D26" s="96"/>
      <c r="E26" s="85"/>
      <c r="F26" s="460">
        <f t="shared" si="1"/>
        <v>285.71428571428572</v>
      </c>
      <c r="H26" s="80">
        <v>200</v>
      </c>
    </row>
    <row r="27" spans="1:8" s="6" customFormat="1" ht="16.5">
      <c r="A27" s="13" t="s">
        <v>397</v>
      </c>
      <c r="B27" s="13"/>
      <c r="C27" s="13"/>
      <c r="D27" s="94"/>
      <c r="E27" s="13"/>
      <c r="F27" s="459">
        <f t="shared" si="1"/>
        <v>68.571428571428569</v>
      </c>
      <c r="H27" s="80">
        <v>48</v>
      </c>
    </row>
    <row r="28" spans="1:8" s="6" customFormat="1" ht="16.5">
      <c r="A28" s="74" t="s">
        <v>398</v>
      </c>
      <c r="B28" s="74"/>
      <c r="C28" s="74"/>
      <c r="D28" s="93"/>
      <c r="E28" s="74"/>
      <c r="F28" s="454">
        <f t="shared" si="1"/>
        <v>45.714285714285715</v>
      </c>
      <c r="H28" s="80">
        <v>32</v>
      </c>
    </row>
    <row r="29" spans="1:8" s="6" customFormat="1" ht="16.5">
      <c r="A29" s="13" t="s">
        <v>40</v>
      </c>
      <c r="B29" s="13"/>
      <c r="C29" s="13"/>
      <c r="D29" s="94"/>
      <c r="E29" s="13"/>
      <c r="F29" s="455">
        <v>-25</v>
      </c>
      <c r="H29" s="80">
        <v>-25</v>
      </c>
    </row>
    <row r="30" spans="1:8" s="6" customFormat="1" ht="8.1" customHeight="1">
      <c r="A30" s="90"/>
      <c r="B30" s="90"/>
      <c r="C30" s="74"/>
      <c r="D30" s="91"/>
      <c r="E30" s="74"/>
      <c r="F30" s="454"/>
    </row>
    <row r="31" spans="1:8" s="6" customFormat="1" ht="20.25">
      <c r="A31" s="72" t="s">
        <v>420</v>
      </c>
      <c r="B31" s="73"/>
      <c r="C31" s="74"/>
      <c r="D31" s="91"/>
      <c r="E31" s="74"/>
      <c r="F31" s="457"/>
    </row>
    <row r="32" spans="1:8" s="6" customFormat="1" ht="5.0999999999999996" customHeight="1">
      <c r="A32" s="73"/>
      <c r="B32" s="73"/>
      <c r="C32" s="74"/>
      <c r="D32" s="91"/>
      <c r="E32" s="74"/>
      <c r="F32" s="457"/>
    </row>
    <row r="33" spans="1:19" s="6" customFormat="1" ht="16.5">
      <c r="A33" s="85" t="s">
        <v>42</v>
      </c>
      <c r="B33" s="85"/>
      <c r="C33" s="85"/>
      <c r="D33" s="96"/>
      <c r="E33" s="85"/>
      <c r="F33" s="460">
        <f>H33/(1-$H$2)</f>
        <v>118.57142857142858</v>
      </c>
      <c r="H33" s="80">
        <v>83</v>
      </c>
    </row>
    <row r="34" spans="1:19" s="6" customFormat="1" ht="8.1" customHeight="1">
      <c r="A34" s="90"/>
      <c r="B34" s="90"/>
      <c r="C34" s="74"/>
      <c r="D34" s="91"/>
      <c r="E34" s="74"/>
      <c r="F34" s="454"/>
      <c r="H34" s="92"/>
    </row>
    <row r="35" spans="1:19" s="6" customFormat="1" ht="21">
      <c r="A35" s="72" t="s">
        <v>43</v>
      </c>
      <c r="B35" s="73"/>
      <c r="C35" s="74"/>
      <c r="D35" s="91"/>
      <c r="E35" s="74"/>
      <c r="F35" s="457"/>
      <c r="H35" s="82"/>
    </row>
    <row r="36" spans="1:19" s="6" customFormat="1" ht="5.0999999999999996" customHeight="1">
      <c r="A36" s="73"/>
      <c r="B36" s="73"/>
      <c r="C36" s="74"/>
      <c r="D36" s="91"/>
      <c r="E36" s="74"/>
      <c r="F36" s="457"/>
      <c r="H36" s="82"/>
    </row>
    <row r="37" spans="1:19" s="6" customFormat="1" ht="16.5">
      <c r="A37" s="74" t="s">
        <v>44</v>
      </c>
      <c r="B37" s="74"/>
      <c r="C37" s="74"/>
      <c r="D37" s="93"/>
      <c r="E37" s="74"/>
      <c r="F37" s="454">
        <f>H37/(1-$H$2)</f>
        <v>450.00000000000006</v>
      </c>
      <c r="H37" s="80">
        <v>315</v>
      </c>
    </row>
    <row r="38" spans="1:19" s="6" customFormat="1" ht="16.5">
      <c r="A38" s="13" t="s">
        <v>45</v>
      </c>
      <c r="B38" s="13"/>
      <c r="C38" s="13"/>
      <c r="D38" s="94"/>
      <c r="E38" s="97"/>
      <c r="F38" s="459">
        <f t="shared" ref="F38:F42" si="2">H38/(1-$H$2)</f>
        <v>528.57142857142856</v>
      </c>
      <c r="H38" s="80">
        <v>370</v>
      </c>
    </row>
    <row r="39" spans="1:19" s="6" customFormat="1" ht="16.5">
      <c r="A39" s="13" t="s">
        <v>46</v>
      </c>
      <c r="B39" s="13"/>
      <c r="C39" s="13"/>
      <c r="D39" s="94"/>
      <c r="E39" s="13"/>
      <c r="F39" s="459">
        <f t="shared" si="2"/>
        <v>614.28571428571433</v>
      </c>
      <c r="H39" s="80">
        <v>430</v>
      </c>
    </row>
    <row r="40" spans="1:19" s="6" customFormat="1" ht="16.5">
      <c r="A40" s="13" t="s">
        <v>47</v>
      </c>
      <c r="B40" s="13"/>
      <c r="C40" s="13"/>
      <c r="D40" s="94"/>
      <c r="E40" s="13"/>
      <c r="F40" s="459">
        <f t="shared" si="2"/>
        <v>614.28571428571433</v>
      </c>
      <c r="H40" s="80">
        <v>430</v>
      </c>
    </row>
    <row r="41" spans="1:19" s="6" customFormat="1" ht="16.5">
      <c r="A41" s="98" t="s">
        <v>48</v>
      </c>
      <c r="B41" s="74"/>
      <c r="C41" s="74"/>
      <c r="D41" s="93"/>
      <c r="E41" s="74"/>
      <c r="F41" s="459">
        <f t="shared" si="2"/>
        <v>78.571428571428569</v>
      </c>
      <c r="H41" s="80">
        <v>55</v>
      </c>
    </row>
    <row r="42" spans="1:19" s="6" customFormat="1" ht="16.5">
      <c r="A42" s="13" t="s">
        <v>49</v>
      </c>
      <c r="B42" s="13"/>
      <c r="C42" s="13"/>
      <c r="D42" s="94"/>
      <c r="E42" s="13"/>
      <c r="F42" s="459">
        <f t="shared" si="2"/>
        <v>215.71428571428572</v>
      </c>
      <c r="H42" s="80">
        <v>151</v>
      </c>
    </row>
    <row r="43" spans="1:19" s="6" customFormat="1" ht="8.1" customHeight="1">
      <c r="A43" s="99"/>
      <c r="B43" s="99"/>
      <c r="C43" s="74"/>
      <c r="D43" s="100"/>
      <c r="E43" s="74"/>
      <c r="F43" s="454"/>
      <c r="H43" s="101"/>
      <c r="I43" s="102"/>
      <c r="J43" s="102"/>
      <c r="K43" s="102"/>
      <c r="L43" s="102"/>
      <c r="M43" s="102"/>
      <c r="N43" s="102"/>
      <c r="O43" s="102"/>
      <c r="P43" s="103"/>
      <c r="Q43" s="103"/>
      <c r="R43" s="103"/>
      <c r="S43" s="104"/>
    </row>
    <row r="44" spans="1:19" s="6" customFormat="1" ht="20.25">
      <c r="A44" s="72" t="s">
        <v>399</v>
      </c>
      <c r="B44" s="73"/>
      <c r="C44" s="105"/>
      <c r="D44" s="100"/>
      <c r="E44" s="74"/>
      <c r="F44" s="461"/>
      <c r="H44" s="75"/>
    </row>
    <row r="45" spans="1:19" s="6" customFormat="1" ht="5.0999999999999996" customHeight="1">
      <c r="A45" s="73"/>
      <c r="B45" s="73"/>
      <c r="C45" s="105"/>
      <c r="D45" s="100"/>
      <c r="E45" s="74"/>
      <c r="F45" s="462"/>
      <c r="H45" s="106"/>
    </row>
    <row r="46" spans="1:19" s="6" customFormat="1" ht="15" customHeight="1">
      <c r="A46" s="107" t="s">
        <v>400</v>
      </c>
      <c r="B46" s="74"/>
      <c r="C46" s="74"/>
      <c r="D46" s="93"/>
      <c r="E46" s="74"/>
      <c r="F46" s="463"/>
      <c r="H46" s="108"/>
    </row>
    <row r="47" spans="1:19" s="6" customFormat="1" ht="15.75" customHeight="1">
      <c r="A47" s="109" t="s">
        <v>50</v>
      </c>
      <c r="B47" s="110" t="s">
        <v>402</v>
      </c>
      <c r="C47" s="110"/>
      <c r="D47" s="110"/>
      <c r="E47" s="110"/>
      <c r="F47" s="463"/>
      <c r="G47" s="111"/>
      <c r="H47" s="108"/>
      <c r="I47" s="112"/>
    </row>
    <row r="48" spans="1:19" s="6" customFormat="1" ht="15.75" customHeight="1">
      <c r="A48" s="74"/>
      <c r="B48" s="113"/>
      <c r="C48" s="113"/>
      <c r="D48" s="113"/>
      <c r="E48" s="114" t="s">
        <v>421</v>
      </c>
      <c r="F48" s="464">
        <f t="shared" ref="F48:F49" si="3">H48/(1-$H$2)</f>
        <v>1377.1428571428573</v>
      </c>
      <c r="G48" s="111"/>
      <c r="H48" s="115">
        <v>964</v>
      </c>
      <c r="I48" s="112"/>
    </row>
    <row r="49" spans="1:12" s="6" customFormat="1" ht="15.75" customHeight="1">
      <c r="A49" s="74"/>
      <c r="B49" s="113"/>
      <c r="C49" s="113"/>
      <c r="D49" s="113"/>
      <c r="E49" s="114" t="s">
        <v>422</v>
      </c>
      <c r="F49" s="464">
        <f t="shared" si="3"/>
        <v>1541.4285714285716</v>
      </c>
      <c r="G49" s="111"/>
      <c r="H49" s="115">
        <v>1079</v>
      </c>
      <c r="I49" s="112"/>
    </row>
    <row r="50" spans="1:12" s="6" customFormat="1" ht="15.75" customHeight="1">
      <c r="A50" s="116" t="s">
        <v>401</v>
      </c>
      <c r="B50" s="95"/>
      <c r="C50" s="95"/>
      <c r="D50" s="117"/>
      <c r="E50" s="95"/>
      <c r="F50" s="465"/>
      <c r="G50" s="111"/>
      <c r="H50" s="108"/>
      <c r="I50" s="112"/>
    </row>
    <row r="51" spans="1:12" s="6" customFormat="1" ht="15.75" customHeight="1">
      <c r="A51" s="109" t="s">
        <v>50</v>
      </c>
      <c r="B51" s="110" t="s">
        <v>51</v>
      </c>
      <c r="C51" s="110"/>
      <c r="D51" s="110"/>
      <c r="E51" s="110"/>
      <c r="F51" s="463"/>
      <c r="G51" s="111"/>
      <c r="H51" s="108"/>
      <c r="I51" s="112"/>
    </row>
    <row r="52" spans="1:12" s="6" customFormat="1" ht="15.75" customHeight="1">
      <c r="A52" s="74"/>
      <c r="B52" s="113"/>
      <c r="C52" s="113"/>
      <c r="D52" s="113"/>
      <c r="E52" s="114" t="s">
        <v>423</v>
      </c>
      <c r="F52" s="464">
        <f t="shared" ref="F52:F53" si="4">H52/(1-$H$2)</f>
        <v>712.85714285714289</v>
      </c>
      <c r="G52" s="111"/>
      <c r="H52" s="115">
        <v>499</v>
      </c>
      <c r="I52" s="112"/>
    </row>
    <row r="53" spans="1:12" s="6" customFormat="1" ht="15.75" customHeight="1">
      <c r="A53" s="85"/>
      <c r="B53" s="478"/>
      <c r="C53" s="478"/>
      <c r="D53" s="478"/>
      <c r="E53" s="479" t="s">
        <v>424</v>
      </c>
      <c r="F53" s="480">
        <f t="shared" si="4"/>
        <v>877.14285714285722</v>
      </c>
      <c r="G53" s="111"/>
      <c r="H53" s="115">
        <v>614</v>
      </c>
      <c r="I53" s="112"/>
    </row>
    <row r="54" spans="1:12" s="6" customFormat="1" ht="15.75" customHeight="1">
      <c r="A54" s="107"/>
      <c r="B54" s="74"/>
      <c r="C54" s="74"/>
      <c r="D54" s="93"/>
      <c r="E54" s="74"/>
      <c r="F54" s="463"/>
      <c r="G54" s="111"/>
      <c r="H54" s="108"/>
      <c r="I54" s="112"/>
    </row>
    <row r="55" spans="1:12" s="6" customFormat="1" ht="15.75" customHeight="1">
      <c r="A55" s="109"/>
      <c r="B55" s="505"/>
      <c r="C55" s="505"/>
      <c r="D55" s="505"/>
      <c r="E55" s="505"/>
      <c r="F55" s="463"/>
      <c r="G55" s="111"/>
      <c r="H55" s="108"/>
      <c r="I55" s="112"/>
    </row>
    <row r="56" spans="1:12" s="6" customFormat="1" ht="15.75" customHeight="1">
      <c r="A56" s="74"/>
      <c r="B56" s="505"/>
      <c r="C56" s="505"/>
      <c r="D56" s="505"/>
      <c r="E56" s="505"/>
      <c r="F56" s="463"/>
      <c r="G56" s="111"/>
      <c r="H56" s="108"/>
      <c r="I56" s="112"/>
      <c r="J56" s="74"/>
      <c r="K56" s="74"/>
      <c r="L56" s="74"/>
    </row>
    <row r="57" spans="1:12" s="6" customFormat="1" ht="15.75" customHeight="1">
      <c r="A57" s="107"/>
      <c r="B57" s="74"/>
      <c r="C57" s="74"/>
      <c r="D57" s="93"/>
      <c r="E57" s="114"/>
      <c r="F57" s="464"/>
      <c r="G57" s="111"/>
      <c r="H57" s="470"/>
      <c r="I57" s="74"/>
      <c r="J57" s="93"/>
      <c r="K57" s="74"/>
      <c r="L57" s="79"/>
    </row>
    <row r="58" spans="1:12" s="6" customFormat="1" ht="15.75" customHeight="1">
      <c r="A58" s="109"/>
      <c r="B58" s="118"/>
      <c r="C58" s="118"/>
      <c r="D58" s="118"/>
      <c r="E58" s="114"/>
      <c r="F58" s="464"/>
      <c r="G58" s="111"/>
      <c r="H58" s="470"/>
      <c r="I58" s="112"/>
      <c r="J58" s="74"/>
      <c r="K58" s="74"/>
      <c r="L58" s="74"/>
    </row>
    <row r="59" spans="1:12" s="6" customFormat="1" ht="15.75" customHeight="1">
      <c r="A59" s="74"/>
      <c r="B59" s="118"/>
      <c r="C59" s="118"/>
      <c r="D59" s="118"/>
      <c r="E59" s="118"/>
      <c r="F59" s="108"/>
      <c r="G59" s="111"/>
      <c r="H59" s="112"/>
      <c r="I59" s="112"/>
      <c r="J59" s="74"/>
      <c r="K59" s="74"/>
      <c r="L59" s="74"/>
    </row>
    <row r="60" spans="1:12" s="6" customFormat="1" ht="15.75" customHeight="1">
      <c r="A60" s="74"/>
      <c r="B60" s="118"/>
      <c r="C60" s="118"/>
      <c r="D60" s="118"/>
      <c r="E60" s="118"/>
      <c r="F60" s="108"/>
      <c r="G60" s="111"/>
      <c r="H60" s="112"/>
      <c r="I60" s="112"/>
      <c r="J60" s="74"/>
      <c r="K60" s="74"/>
      <c r="L60" s="74"/>
    </row>
    <row r="61" spans="1:12" s="6" customFormat="1" ht="15.75" customHeight="1">
      <c r="A61" s="74"/>
      <c r="B61" s="118"/>
      <c r="C61" s="118"/>
      <c r="D61" s="118"/>
      <c r="E61" s="118"/>
      <c r="F61" s="108"/>
      <c r="G61" s="111"/>
      <c r="H61" s="112"/>
      <c r="I61" s="112"/>
      <c r="J61" s="74"/>
      <c r="K61" s="74"/>
      <c r="L61" s="74"/>
    </row>
    <row r="62" spans="1:12" s="6" customFormat="1" ht="15.75" customHeight="1">
      <c r="A62" s="74"/>
      <c r="B62" s="118"/>
      <c r="C62" s="118"/>
      <c r="D62" s="118"/>
      <c r="E62" s="118"/>
      <c r="F62" s="108"/>
      <c r="G62" s="111"/>
      <c r="H62" s="112"/>
      <c r="I62" s="112"/>
      <c r="J62" s="74"/>
      <c r="K62" s="74"/>
      <c r="L62" s="74"/>
    </row>
    <row r="63" spans="1:12" s="6" customFormat="1" ht="15.75" customHeight="1">
      <c r="A63" s="74"/>
      <c r="B63" s="118"/>
      <c r="C63" s="118"/>
      <c r="D63" s="118"/>
      <c r="E63" s="118"/>
      <c r="F63" s="108"/>
      <c r="G63" s="111"/>
      <c r="H63" s="112"/>
      <c r="I63" s="112"/>
      <c r="J63" s="74"/>
      <c r="K63" s="74"/>
      <c r="L63" s="74"/>
    </row>
    <row r="64" spans="1:12" s="6" customFormat="1" ht="15.75" customHeight="1">
      <c r="A64" s="74"/>
      <c r="B64" s="118"/>
      <c r="C64" s="118"/>
      <c r="D64" s="118"/>
      <c r="E64" s="118"/>
      <c r="F64" s="108"/>
      <c r="G64" s="111"/>
      <c r="H64" s="112"/>
      <c r="I64" s="112"/>
      <c r="J64" s="74"/>
      <c r="K64" s="74"/>
      <c r="L64" s="74"/>
    </row>
    <row r="65" spans="1:12" s="6" customFormat="1" ht="15.75" customHeight="1">
      <c r="A65" s="74"/>
      <c r="B65" s="118"/>
      <c r="C65" s="118"/>
      <c r="D65" s="118"/>
      <c r="E65" s="118"/>
      <c r="F65" s="108"/>
      <c r="G65" s="111"/>
      <c r="H65" s="112"/>
      <c r="I65" s="112"/>
      <c r="J65" s="74"/>
      <c r="K65" s="74"/>
      <c r="L65" s="74"/>
    </row>
    <row r="66" spans="1:12" s="6" customFormat="1" ht="15.75" customHeight="1">
      <c r="A66" s="107"/>
      <c r="B66" s="74"/>
      <c r="C66" s="74"/>
      <c r="D66" s="93"/>
      <c r="E66" s="74"/>
      <c r="F66" s="108"/>
      <c r="G66" s="111"/>
      <c r="H66" s="112"/>
      <c r="I66" s="112"/>
    </row>
    <row r="67" spans="1:12" s="6" customFormat="1" ht="15.75" customHeight="1">
      <c r="A67" s="109"/>
      <c r="B67" s="118"/>
      <c r="C67" s="118"/>
      <c r="D67" s="118"/>
      <c r="E67" s="118"/>
      <c r="F67" s="108"/>
      <c r="G67" s="111"/>
      <c r="H67" s="112"/>
      <c r="I67" s="112"/>
    </row>
    <row r="68" spans="1:12" s="6" customFormat="1" ht="15.75" customHeight="1">
      <c r="A68" s="119"/>
      <c r="B68" s="74"/>
      <c r="C68" s="74"/>
      <c r="D68" s="93"/>
      <c r="E68" s="74"/>
      <c r="F68" s="79"/>
      <c r="G68" s="111"/>
      <c r="H68" s="112"/>
      <c r="I68" s="112"/>
    </row>
    <row r="69" spans="1:12" s="6" customFormat="1" ht="15.75" customHeight="1">
      <c r="A69" s="119"/>
      <c r="B69" s="74"/>
      <c r="C69" s="74"/>
      <c r="D69" s="93"/>
      <c r="E69" s="74"/>
      <c r="F69" s="79"/>
      <c r="G69" s="111"/>
      <c r="H69" s="112"/>
      <c r="I69" s="112"/>
    </row>
    <row r="70" spans="1:12" s="6" customFormat="1" ht="15.75" customHeight="1">
      <c r="A70" s="119"/>
      <c r="B70" s="74"/>
      <c r="C70" s="74"/>
      <c r="D70" s="93"/>
      <c r="E70" s="74"/>
      <c r="F70" s="79"/>
      <c r="G70" s="111"/>
      <c r="H70" s="112"/>
      <c r="I70" s="112"/>
    </row>
    <row r="71" spans="1:12" s="6" customFormat="1" ht="8.1" customHeight="1"/>
    <row r="72" spans="1:12" s="6" customFormat="1" ht="24" customHeight="1">
      <c r="A72" s="501" t="str">
        <f>+'Dealer Fiberglass'!A49:F49</f>
        <v xml:space="preserve">EFFECTIVE DATE OF JANUARY 15, 2019FGG.  SUPERSEDES ALL PREVIOUS PRICE SCHEDULES.  DUE TO CONTINUOUS PRODUCT IMPROVEMENTS, PRICES AND PRODUCT FEATURES ARE SUBJECT TO CHANGE WITHOUT NOTICE.  POSSESSION OF THIS PRICE LIST DOES NOT CONSTITUTE AN OFFER TO SELL. </v>
      </c>
      <c r="B72" s="501"/>
      <c r="C72" s="501"/>
      <c r="D72" s="501"/>
      <c r="E72" s="501"/>
      <c r="F72" s="501"/>
    </row>
    <row r="73" spans="1:12" s="6" customFormat="1" ht="20.25">
      <c r="A73" s="72" t="s">
        <v>52</v>
      </c>
      <c r="B73" s="73"/>
      <c r="C73" s="74"/>
      <c r="D73" s="91"/>
      <c r="E73" s="74"/>
      <c r="F73" s="75" t="s">
        <v>16</v>
      </c>
      <c r="H73" s="76" t="s">
        <v>15</v>
      </c>
    </row>
    <row r="74" spans="1:12" s="6" customFormat="1" ht="5.0999999999999996" customHeight="1">
      <c r="A74" s="73"/>
      <c r="B74" s="73"/>
      <c r="C74" s="74"/>
      <c r="D74" s="91"/>
      <c r="E74" s="74"/>
      <c r="F74" s="82"/>
      <c r="H74" s="82"/>
    </row>
    <row r="75" spans="1:12" s="6" customFormat="1" ht="15.75" customHeight="1">
      <c r="A75" s="84" t="s">
        <v>53</v>
      </c>
      <c r="B75" s="120"/>
      <c r="C75" s="85"/>
      <c r="D75" s="121"/>
      <c r="E75" s="85"/>
      <c r="F75" s="454">
        <f>H75/(1-$H$2)</f>
        <v>78.571428571428569</v>
      </c>
      <c r="H75" s="122">
        <v>55</v>
      </c>
    </row>
    <row r="76" spans="1:12" s="6" customFormat="1" ht="8.1" customHeight="1">
      <c r="A76" s="123"/>
      <c r="B76" s="123"/>
      <c r="C76" s="74"/>
      <c r="D76" s="100"/>
      <c r="E76" s="74"/>
      <c r="F76" s="465"/>
      <c r="H76" s="124"/>
    </row>
    <row r="77" spans="1:12" s="6" customFormat="1" ht="20.25">
      <c r="A77" s="72" t="s">
        <v>425</v>
      </c>
      <c r="B77" s="73"/>
      <c r="C77" s="74"/>
      <c r="D77" s="91"/>
      <c r="E77" s="74"/>
      <c r="F77" s="457"/>
      <c r="H77" s="82"/>
    </row>
    <row r="78" spans="1:12" s="6" customFormat="1" ht="5.0999999999999996" customHeight="1">
      <c r="A78" s="73"/>
      <c r="B78" s="73"/>
      <c r="C78" s="74"/>
      <c r="D78" s="91"/>
      <c r="E78" s="74"/>
      <c r="F78" s="457"/>
      <c r="H78" s="82"/>
    </row>
    <row r="79" spans="1:12" s="6" customFormat="1" ht="15.75" customHeight="1">
      <c r="A79" s="85" t="s">
        <v>54</v>
      </c>
      <c r="B79" s="85"/>
      <c r="C79" s="85"/>
      <c r="D79" s="96"/>
      <c r="E79" s="85"/>
      <c r="F79" s="460">
        <f>H79/(1-$H$2)</f>
        <v>128.57142857142858</v>
      </c>
      <c r="H79" s="80">
        <v>90</v>
      </c>
    </row>
    <row r="80" spans="1:12" s="6" customFormat="1" ht="8.1" customHeight="1">
      <c r="A80" s="73"/>
      <c r="B80" s="73"/>
      <c r="C80" s="74"/>
      <c r="D80" s="91"/>
      <c r="E80" s="74"/>
      <c r="F80" s="457"/>
      <c r="H80" s="82"/>
    </row>
    <row r="81" spans="1:8" s="6" customFormat="1" ht="15.75" customHeight="1">
      <c r="A81" s="72" t="s">
        <v>55</v>
      </c>
      <c r="B81" s="73"/>
      <c r="C81" s="74"/>
      <c r="D81" s="91"/>
      <c r="E81" s="74"/>
      <c r="F81" s="457"/>
      <c r="H81" s="82"/>
    </row>
    <row r="82" spans="1:8" s="6" customFormat="1" ht="15.75" customHeight="1">
      <c r="A82" s="77" t="s">
        <v>426</v>
      </c>
      <c r="B82" s="77"/>
      <c r="C82" s="74"/>
      <c r="D82" s="93"/>
      <c r="E82" s="74"/>
      <c r="F82" s="454">
        <f>H82/(1-$H$2)</f>
        <v>28.571428571428573</v>
      </c>
      <c r="H82" s="122">
        <v>20</v>
      </c>
    </row>
    <row r="83" spans="1:8" s="6" customFormat="1" ht="15.75" customHeight="1">
      <c r="A83" s="125" t="s">
        <v>56</v>
      </c>
      <c r="B83" s="125"/>
      <c r="C83" s="13"/>
      <c r="D83" s="94"/>
      <c r="E83" s="13"/>
      <c r="F83" s="459">
        <f>H83/(1-$H$2)</f>
        <v>52.857142857142861</v>
      </c>
      <c r="H83" s="122">
        <v>37</v>
      </c>
    </row>
    <row r="84" spans="1:8" s="6" customFormat="1" ht="15.75" customHeight="1">
      <c r="A84" s="125" t="s">
        <v>57</v>
      </c>
      <c r="B84" s="125"/>
      <c r="C84" s="13"/>
      <c r="D84" s="94"/>
      <c r="E84" s="13"/>
      <c r="F84" s="459">
        <f>H84/(1-$H$2)</f>
        <v>57.142857142857146</v>
      </c>
      <c r="H84" s="122">
        <v>40</v>
      </c>
    </row>
    <row r="85" spans="1:8" s="6" customFormat="1" ht="15.75" customHeight="1">
      <c r="A85" s="77" t="s">
        <v>58</v>
      </c>
      <c r="B85" s="77"/>
      <c r="C85" s="74"/>
      <c r="D85" s="93"/>
      <c r="E85" s="74"/>
      <c r="F85" s="454">
        <f>H85/(1-$H$2)</f>
        <v>81.428571428571431</v>
      </c>
      <c r="H85" s="122">
        <v>57</v>
      </c>
    </row>
    <row r="86" spans="1:8" s="6" customFormat="1" ht="15.75" customHeight="1">
      <c r="A86" s="126" t="s">
        <v>59</v>
      </c>
      <c r="B86" s="127"/>
      <c r="C86" s="128"/>
      <c r="D86" s="129"/>
      <c r="E86" s="128"/>
      <c r="F86" s="466"/>
      <c r="H86" s="187"/>
    </row>
    <row r="87" spans="1:8" s="6" customFormat="1" ht="15.75" customHeight="1">
      <c r="A87" s="74" t="s">
        <v>60</v>
      </c>
      <c r="B87" s="74"/>
      <c r="C87" s="74"/>
      <c r="D87" s="93"/>
      <c r="E87" s="74"/>
      <c r="F87" s="454">
        <f t="shared" ref="F87:F88" si="5">H87/(1-$H$2)</f>
        <v>38.571428571428577</v>
      </c>
      <c r="H87" s="80">
        <v>27</v>
      </c>
    </row>
    <row r="88" spans="1:8" s="6" customFormat="1" ht="15.75" customHeight="1">
      <c r="A88" s="13" t="s">
        <v>61</v>
      </c>
      <c r="B88" s="13"/>
      <c r="C88" s="13"/>
      <c r="D88" s="94"/>
      <c r="E88" s="13"/>
      <c r="F88" s="459">
        <f t="shared" si="5"/>
        <v>24.285714285714288</v>
      </c>
      <c r="H88" s="80">
        <v>17</v>
      </c>
    </row>
    <row r="89" spans="1:8" s="6" customFormat="1" ht="15.75" customHeight="1">
      <c r="A89" s="13" t="s">
        <v>62</v>
      </c>
      <c r="B89" s="13"/>
      <c r="C89" s="13"/>
      <c r="D89" s="94"/>
      <c r="E89" s="13"/>
      <c r="F89" s="467" t="s">
        <v>63</v>
      </c>
      <c r="H89" s="130" t="s">
        <v>63</v>
      </c>
    </row>
    <row r="90" spans="1:8" s="6" customFormat="1" ht="15.75" customHeight="1">
      <c r="A90" s="85" t="s">
        <v>64</v>
      </c>
      <c r="B90" s="85"/>
      <c r="C90" s="85"/>
      <c r="D90" s="96"/>
      <c r="E90" s="85"/>
      <c r="F90" s="454">
        <f t="shared" ref="F90:F93" si="6">H90/(1-$H$2)</f>
        <v>57.142857142857146</v>
      </c>
      <c r="H90" s="80">
        <v>40</v>
      </c>
    </row>
    <row r="91" spans="1:8" s="6" customFormat="1" ht="15.75" customHeight="1">
      <c r="A91" s="13" t="s">
        <v>65</v>
      </c>
      <c r="B91" s="13"/>
      <c r="C91" s="13"/>
      <c r="D91" s="94"/>
      <c r="E91" s="13"/>
      <c r="F91" s="459">
        <f t="shared" si="6"/>
        <v>25.714285714285715</v>
      </c>
      <c r="H91" s="80">
        <v>18</v>
      </c>
    </row>
    <row r="92" spans="1:8" s="6" customFormat="1" ht="15.75" customHeight="1">
      <c r="A92" s="13" t="s">
        <v>66</v>
      </c>
      <c r="B92" s="13"/>
      <c r="C92" s="13"/>
      <c r="D92" s="94"/>
      <c r="E92" s="13"/>
      <c r="F92" s="459">
        <f t="shared" si="6"/>
        <v>99.928571428571445</v>
      </c>
      <c r="H92" s="80">
        <v>69.95</v>
      </c>
    </row>
    <row r="93" spans="1:8" s="6" customFormat="1" ht="15.75" customHeight="1">
      <c r="A93" s="13" t="s">
        <v>67</v>
      </c>
      <c r="B93" s="13"/>
      <c r="C93" s="13"/>
      <c r="D93" s="94"/>
      <c r="E93" s="13"/>
      <c r="F93" s="459">
        <f t="shared" si="6"/>
        <v>71.357142857142861</v>
      </c>
      <c r="H93" s="80">
        <v>49.95</v>
      </c>
    </row>
    <row r="94" spans="1:8" s="6" customFormat="1" ht="8.1" customHeight="1">
      <c r="A94" s="73"/>
      <c r="B94" s="73"/>
      <c r="C94" s="74"/>
      <c r="D94" s="91"/>
      <c r="E94" s="74"/>
      <c r="F94" s="457"/>
      <c r="H94" s="82"/>
    </row>
    <row r="95" spans="1:8" s="6" customFormat="1" ht="15.75" customHeight="1">
      <c r="A95" s="72" t="s">
        <v>68</v>
      </c>
      <c r="B95" s="73"/>
      <c r="C95" s="74"/>
      <c r="D95" s="91"/>
      <c r="E95" s="74"/>
      <c r="F95" s="457"/>
      <c r="H95" s="82"/>
    </row>
    <row r="96" spans="1:8" s="6" customFormat="1" ht="15.75" customHeight="1">
      <c r="A96" s="74" t="s">
        <v>69</v>
      </c>
      <c r="B96" s="74"/>
      <c r="C96" s="74"/>
      <c r="D96" s="93"/>
      <c r="E96" s="74"/>
      <c r="F96" s="454">
        <f t="shared" ref="F96:F108" si="7">H96/(1-$H$2)</f>
        <v>40</v>
      </c>
      <c r="H96" s="80">
        <v>28</v>
      </c>
    </row>
    <row r="97" spans="1:10" s="6" customFormat="1" ht="15.75" customHeight="1">
      <c r="A97" s="13" t="s">
        <v>70</v>
      </c>
      <c r="B97" s="13"/>
      <c r="C97" s="13"/>
      <c r="D97" s="94"/>
      <c r="E97" s="13"/>
      <c r="F97" s="459">
        <f t="shared" si="7"/>
        <v>80</v>
      </c>
      <c r="H97" s="80">
        <v>56</v>
      </c>
    </row>
    <row r="98" spans="1:10" s="6" customFormat="1" ht="15.75" customHeight="1">
      <c r="A98" s="499" t="s">
        <v>71</v>
      </c>
      <c r="B98" s="499"/>
      <c r="C98" s="499"/>
      <c r="D98" s="499"/>
      <c r="E98" s="499"/>
      <c r="F98" s="499"/>
    </row>
    <row r="99" spans="1:10" s="6" customFormat="1" ht="15.75" customHeight="1">
      <c r="A99" s="73"/>
      <c r="B99" s="73"/>
      <c r="C99" s="74"/>
      <c r="D99" s="91"/>
      <c r="E99" s="74"/>
      <c r="F99" s="82"/>
    </row>
    <row r="100" spans="1:10" s="6" customFormat="1" ht="15.75" customHeight="1">
      <c r="A100" s="73"/>
      <c r="B100" s="73"/>
      <c r="C100" s="74"/>
      <c r="D100" s="91"/>
      <c r="E100" s="74"/>
      <c r="F100" s="82"/>
    </row>
    <row r="101" spans="1:10" s="6" customFormat="1" ht="15.75" customHeight="1">
      <c r="A101" s="73"/>
      <c r="B101" s="73"/>
      <c r="C101" s="74"/>
      <c r="D101" s="91"/>
      <c r="E101" s="74"/>
      <c r="F101" s="82"/>
    </row>
    <row r="102" spans="1:10" s="6" customFormat="1" ht="15.75" customHeight="1">
      <c r="A102" s="500"/>
      <c r="B102" s="500"/>
      <c r="C102" s="500"/>
      <c r="D102" s="500"/>
      <c r="E102" s="500"/>
      <c r="F102" s="500"/>
    </row>
    <row r="103" spans="1:10" s="6" customFormat="1" ht="15.75" customHeight="1">
      <c r="A103" s="74" t="s">
        <v>72</v>
      </c>
      <c r="B103" s="74"/>
      <c r="C103" s="74"/>
      <c r="D103" s="93"/>
      <c r="E103" s="74"/>
      <c r="F103" s="454">
        <f t="shared" si="7"/>
        <v>35.714285714285715</v>
      </c>
      <c r="H103" s="80">
        <v>25</v>
      </c>
    </row>
    <row r="104" spans="1:10" s="6" customFormat="1" ht="15.75" customHeight="1">
      <c r="A104" s="13" t="s">
        <v>73</v>
      </c>
      <c r="B104" s="13"/>
      <c r="C104" s="13"/>
      <c r="D104" s="94"/>
      <c r="E104" s="13"/>
      <c r="F104" s="459">
        <f t="shared" si="7"/>
        <v>71.428571428571431</v>
      </c>
      <c r="H104" s="80">
        <v>50</v>
      </c>
    </row>
    <row r="105" spans="1:10" s="6" customFormat="1" ht="15.75" customHeight="1">
      <c r="A105" s="13" t="s">
        <v>74</v>
      </c>
      <c r="B105" s="13"/>
      <c r="C105" s="13"/>
      <c r="D105" s="94"/>
      <c r="E105" s="13"/>
      <c r="F105" s="454">
        <f t="shared" si="7"/>
        <v>38.571428571428577</v>
      </c>
      <c r="H105" s="80">
        <v>27</v>
      </c>
    </row>
    <row r="106" spans="1:10" s="6" customFormat="1" ht="15.75" customHeight="1">
      <c r="A106" s="13" t="s">
        <v>75</v>
      </c>
      <c r="B106" s="13"/>
      <c r="C106" s="13"/>
      <c r="D106" s="94"/>
      <c r="E106" s="13"/>
      <c r="F106" s="459">
        <f t="shared" si="7"/>
        <v>77.142857142857153</v>
      </c>
      <c r="H106" s="80">
        <v>54</v>
      </c>
    </row>
    <row r="107" spans="1:10" s="6" customFormat="1" ht="15.75" customHeight="1">
      <c r="A107" s="13" t="s">
        <v>76</v>
      </c>
      <c r="B107" s="13"/>
      <c r="C107" s="13"/>
      <c r="D107" s="94"/>
      <c r="E107" s="13"/>
      <c r="F107" s="454">
        <f t="shared" si="7"/>
        <v>57.142857142857146</v>
      </c>
      <c r="H107" s="80">
        <v>40</v>
      </c>
    </row>
    <row r="108" spans="1:10" s="6" customFormat="1" ht="15.75" customHeight="1">
      <c r="A108" s="84" t="s">
        <v>403</v>
      </c>
      <c r="B108" s="84"/>
      <c r="C108" s="85"/>
      <c r="D108" s="96"/>
      <c r="E108" s="85"/>
      <c r="F108" s="459">
        <f t="shared" si="7"/>
        <v>857.14285714285722</v>
      </c>
      <c r="H108" s="122">
        <v>600</v>
      </c>
    </row>
    <row r="109" spans="1:10" s="6" customFormat="1" ht="5.0999999999999996" customHeight="1">
      <c r="A109" s="73"/>
      <c r="B109" s="73"/>
      <c r="C109" s="74"/>
      <c r="D109" s="91"/>
      <c r="E109" s="74"/>
      <c r="F109" s="82"/>
      <c r="H109" s="82"/>
    </row>
    <row r="110" spans="1:10" s="6" customFormat="1" ht="15.75" customHeight="1">
      <c r="A110" s="131"/>
      <c r="B110" s="131"/>
      <c r="C110" s="131"/>
      <c r="D110" s="131"/>
      <c r="E110" s="131"/>
      <c r="F110" s="131"/>
    </row>
    <row r="111" spans="1:10" s="6" customFormat="1" ht="20.25">
      <c r="A111" s="72" t="s">
        <v>77</v>
      </c>
      <c r="F111" s="75"/>
      <c r="H111" s="76"/>
      <c r="I111" s="132"/>
      <c r="J111" s="132"/>
    </row>
    <row r="112" spans="1:10" s="6" customFormat="1" ht="8.1" customHeight="1">
      <c r="A112" s="90"/>
      <c r="B112" s="90"/>
      <c r="C112" s="133"/>
      <c r="D112" s="134"/>
      <c r="F112" s="135"/>
    </row>
    <row r="113" spans="1:8" s="6" customFormat="1" ht="15" customHeight="1">
      <c r="A113" s="72" t="s">
        <v>404</v>
      </c>
      <c r="B113" s="73"/>
      <c r="C113" s="74"/>
      <c r="D113" s="91"/>
      <c r="E113" s="74"/>
      <c r="F113" s="457"/>
    </row>
    <row r="114" spans="1:8" s="6" customFormat="1" ht="15" customHeight="1">
      <c r="A114" s="85" t="s">
        <v>54</v>
      </c>
      <c r="B114" s="74"/>
      <c r="C114" s="89"/>
      <c r="D114" s="136"/>
      <c r="F114" s="468" t="s">
        <v>29</v>
      </c>
      <c r="H114" s="122" t="s">
        <v>29</v>
      </c>
    </row>
    <row r="115" spans="1:8" s="6" customFormat="1" ht="15.75" customHeight="1">
      <c r="A115" s="125" t="s">
        <v>78</v>
      </c>
      <c r="B115" s="125"/>
      <c r="C115" s="13"/>
      <c r="D115" s="94"/>
      <c r="E115" s="13"/>
      <c r="F115" s="459">
        <f t="shared" ref="F115:F119" si="8">H115/(1-$H$2)</f>
        <v>118.57142857142858</v>
      </c>
      <c r="H115" s="122">
        <v>83</v>
      </c>
    </row>
    <row r="116" spans="1:8" s="6" customFormat="1" ht="15.75" hidden="1" customHeight="1">
      <c r="A116" s="137" t="s">
        <v>80</v>
      </c>
      <c r="B116" s="138"/>
      <c r="C116" s="139"/>
      <c r="D116" s="140"/>
      <c r="E116" s="137"/>
      <c r="F116" s="454">
        <f t="shared" si="8"/>
        <v>0</v>
      </c>
      <c r="H116" s="141"/>
    </row>
    <row r="117" spans="1:8" s="6" customFormat="1" ht="15.75" customHeight="1">
      <c r="A117" s="13" t="s">
        <v>81</v>
      </c>
      <c r="B117" s="13"/>
      <c r="C117" s="13"/>
      <c r="D117" s="13"/>
      <c r="E117" s="13"/>
      <c r="F117" s="459">
        <f t="shared" si="8"/>
        <v>35.714285714285715</v>
      </c>
      <c r="H117" s="80">
        <v>25</v>
      </c>
    </row>
    <row r="118" spans="1:8" s="6" customFormat="1" ht="15.75" customHeight="1">
      <c r="A118" s="74" t="s">
        <v>82</v>
      </c>
      <c r="B118" s="74"/>
      <c r="C118" s="74"/>
      <c r="D118" s="93"/>
      <c r="E118" s="74"/>
      <c r="F118" s="454">
        <f t="shared" si="8"/>
        <v>401.42857142857144</v>
      </c>
      <c r="H118" s="80">
        <v>281</v>
      </c>
    </row>
    <row r="119" spans="1:8" s="6" customFormat="1" ht="15.75" customHeight="1">
      <c r="A119" s="13" t="s">
        <v>83</v>
      </c>
      <c r="B119" s="13"/>
      <c r="C119" s="13"/>
      <c r="D119" s="94"/>
      <c r="E119" s="13"/>
      <c r="F119" s="459">
        <f t="shared" si="8"/>
        <v>321.42857142857144</v>
      </c>
      <c r="H119" s="80">
        <v>225</v>
      </c>
    </row>
    <row r="120" spans="1:8" s="6" customFormat="1" ht="15.75" customHeight="1">
      <c r="A120" s="142"/>
      <c r="B120" s="142"/>
      <c r="C120" s="99"/>
      <c r="D120" s="100"/>
      <c r="E120" s="99"/>
      <c r="F120" s="457"/>
      <c r="H120" s="143"/>
    </row>
    <row r="121" spans="1:8" s="6" customFormat="1" ht="15.75" customHeight="1">
      <c r="A121" s="72" t="s">
        <v>405</v>
      </c>
      <c r="B121" s="142"/>
      <c r="C121" s="99"/>
      <c r="D121" s="100"/>
      <c r="E121" s="99"/>
      <c r="F121" s="457"/>
      <c r="H121" s="143"/>
    </row>
    <row r="122" spans="1:8" s="6" customFormat="1" ht="15.75" customHeight="1">
      <c r="A122" s="85" t="s">
        <v>54</v>
      </c>
      <c r="B122" s="85"/>
      <c r="C122" s="85"/>
      <c r="D122" s="96"/>
      <c r="E122" s="85"/>
      <c r="F122" s="460">
        <f t="shared" ref="F122:F129" si="9">H122/(1-$H$2)</f>
        <v>114.28571428571429</v>
      </c>
      <c r="H122" s="80">
        <v>80</v>
      </c>
    </row>
    <row r="123" spans="1:8" s="6" customFormat="1" ht="15.75" hidden="1" customHeight="1">
      <c r="A123" s="137" t="s">
        <v>84</v>
      </c>
      <c r="B123" s="137"/>
      <c r="C123" s="137"/>
      <c r="D123" s="140"/>
      <c r="E123" s="137"/>
      <c r="F123" s="469">
        <f t="shared" si="9"/>
        <v>0</v>
      </c>
      <c r="H123" s="144"/>
    </row>
    <row r="124" spans="1:8" s="6" customFormat="1" ht="15.75" customHeight="1">
      <c r="A124" s="74" t="s">
        <v>85</v>
      </c>
      <c r="B124" s="74"/>
      <c r="C124" s="74"/>
      <c r="D124" s="93"/>
      <c r="E124" s="74"/>
      <c r="F124" s="454">
        <f t="shared" si="9"/>
        <v>207.14285714285717</v>
      </c>
      <c r="H124" s="80">
        <v>145</v>
      </c>
    </row>
    <row r="125" spans="1:8" s="6" customFormat="1" ht="15.75" customHeight="1">
      <c r="A125" s="13" t="s">
        <v>86</v>
      </c>
      <c r="B125" s="13"/>
      <c r="C125" s="13"/>
      <c r="D125" s="94"/>
      <c r="E125" s="13"/>
      <c r="F125" s="459">
        <f t="shared" si="9"/>
        <v>37.142857142857146</v>
      </c>
      <c r="H125" s="80">
        <v>26</v>
      </c>
    </row>
    <row r="126" spans="1:8" s="6" customFormat="1" ht="15.75" hidden="1" customHeight="1">
      <c r="A126" s="137" t="s">
        <v>80</v>
      </c>
      <c r="B126" s="137"/>
      <c r="C126" s="145"/>
      <c r="D126" s="140"/>
      <c r="E126" s="137"/>
      <c r="F126" s="469">
        <f t="shared" si="9"/>
        <v>0</v>
      </c>
      <c r="H126" s="144"/>
    </row>
    <row r="127" spans="1:8" s="6" customFormat="1" ht="15.75" customHeight="1">
      <c r="A127" s="13" t="s">
        <v>79</v>
      </c>
      <c r="B127" s="13"/>
      <c r="C127" s="87"/>
      <c r="D127" s="94"/>
      <c r="E127" s="13"/>
      <c r="F127" s="459">
        <f t="shared" si="9"/>
        <v>62.857142857142861</v>
      </c>
      <c r="H127" s="80">
        <v>44</v>
      </c>
    </row>
    <row r="128" spans="1:8" s="6" customFormat="1" ht="15.75" customHeight="1">
      <c r="A128" s="74" t="s">
        <v>87</v>
      </c>
      <c r="B128" s="74"/>
      <c r="C128" s="74"/>
      <c r="D128" s="93"/>
      <c r="E128" s="74"/>
      <c r="F128" s="454">
        <f t="shared" si="9"/>
        <v>401.42857142857144</v>
      </c>
      <c r="H128" s="80">
        <v>281</v>
      </c>
    </row>
    <row r="129" spans="1:8" s="6" customFormat="1" ht="15.75" customHeight="1">
      <c r="A129" s="13" t="s">
        <v>83</v>
      </c>
      <c r="B129" s="13"/>
      <c r="C129" s="13"/>
      <c r="D129" s="94"/>
      <c r="E129" s="13"/>
      <c r="F129" s="459">
        <f t="shared" si="9"/>
        <v>321.42857142857144</v>
      </c>
      <c r="H129" s="80">
        <v>225</v>
      </c>
    </row>
    <row r="130" spans="1:8" s="6" customFormat="1" ht="15.75" customHeight="1"/>
    <row r="131" spans="1:8" s="6" customFormat="1" ht="15.75" customHeight="1"/>
    <row r="132" spans="1:8" s="6" customFormat="1" ht="15.75" customHeight="1"/>
    <row r="133" spans="1:8" s="6" customFormat="1" ht="14.25"/>
    <row r="134" spans="1:8" s="6" customFormat="1" ht="14.25"/>
    <row r="135" spans="1:8" s="6" customFormat="1" ht="24" customHeight="1">
      <c r="A135" s="501" t="str">
        <f>+'Dealer Fiberglass'!A49:F49</f>
        <v xml:space="preserve">EFFECTIVE DATE OF JANUARY 15, 2019FGG.  SUPERSEDES ALL PREVIOUS PRICE SCHEDULES.  DUE TO CONTINUOUS PRODUCT IMPROVEMENTS, PRICES AND PRODUCT FEATURES ARE SUBJECT TO CHANGE WITHOUT NOTICE.  POSSESSION OF THIS PRICE LIST DOES NOT CONSTITUTE AN OFFER TO SELL. </v>
      </c>
      <c r="B135" s="501"/>
      <c r="C135" s="501"/>
      <c r="D135" s="501"/>
      <c r="E135" s="501"/>
      <c r="F135" s="501"/>
    </row>
    <row r="136" spans="1:8" s="6" customFormat="1" ht="14.25"/>
    <row r="137" spans="1:8" s="6" customFormat="1" ht="14.25"/>
    <row r="138" spans="1:8" s="6" customFormat="1" ht="14.25"/>
  </sheetData>
  <mergeCells count="9">
    <mergeCell ref="A98:F98"/>
    <mergeCell ref="A102:F102"/>
    <mergeCell ref="A135:F135"/>
    <mergeCell ref="A1:F1"/>
    <mergeCell ref="A2:F2"/>
    <mergeCell ref="A3:F3"/>
    <mergeCell ref="A4:F4"/>
    <mergeCell ref="B55:E56"/>
    <mergeCell ref="A72:F72"/>
  </mergeCells>
  <printOptions horizontalCentered="1"/>
  <pageMargins left="0.5" right="0" top="0.25" bottom="0.25" header="0.3" footer="0.3"/>
  <pageSetup scale="66" fitToHeight="3" orientation="portrait" r:id="rId1"/>
  <rowBreaks count="1" manualBreakCount="1">
    <brk id="72"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W64"/>
  <sheetViews>
    <sheetView zoomScale="80" zoomScaleNormal="80" zoomScaleSheetLayoutView="100" workbookViewId="0">
      <selection activeCell="N1" sqref="N1"/>
    </sheetView>
  </sheetViews>
  <sheetFormatPr defaultRowHeight="12.75"/>
  <cols>
    <col min="1" max="3" width="13.28515625" style="67" customWidth="1"/>
    <col min="4" max="4" width="2.7109375" style="67" customWidth="1"/>
    <col min="5" max="6" width="13.28515625" style="67" customWidth="1"/>
    <col min="7" max="7" width="2.7109375" style="67" customWidth="1"/>
    <col min="8" max="9" width="13.28515625" style="67" customWidth="1"/>
    <col min="10" max="10" width="2.7109375" style="67" customWidth="1"/>
    <col min="11" max="13" width="13.28515625" style="67" customWidth="1"/>
    <col min="14" max="14" width="10.7109375" style="67" customWidth="1"/>
    <col min="15" max="18" width="25.7109375" style="67" customWidth="1"/>
    <col min="19" max="19" width="15.7109375" style="67" customWidth="1"/>
    <col min="20" max="16384" width="9.140625" style="67"/>
  </cols>
  <sheetData>
    <row r="1" spans="1:19" ht="33.75" thickBot="1">
      <c r="A1" s="502" t="s">
        <v>349</v>
      </c>
      <c r="B1" s="502"/>
      <c r="C1" s="502"/>
      <c r="D1" s="502"/>
      <c r="E1" s="502"/>
      <c r="F1" s="502"/>
      <c r="G1" s="502"/>
      <c r="H1" s="502"/>
      <c r="I1" s="502"/>
      <c r="J1" s="502"/>
      <c r="K1" s="502"/>
      <c r="L1" s="502"/>
      <c r="M1" s="502"/>
    </row>
    <row r="2" spans="1:19" ht="18.75" customHeight="1" thickBot="1">
      <c r="A2" s="503" t="str">
        <f>+'Dealer Fiberglass'!A2:F2</f>
        <v xml:space="preserve"> EFFECTIVE: JANUARY 15, 2019</v>
      </c>
      <c r="B2" s="503"/>
      <c r="C2" s="503"/>
      <c r="D2" s="503"/>
      <c r="E2" s="503"/>
      <c r="F2" s="503"/>
      <c r="G2" s="503"/>
      <c r="H2" s="503"/>
      <c r="I2" s="503"/>
      <c r="J2" s="503"/>
      <c r="K2" s="503"/>
      <c r="L2" s="503"/>
      <c r="M2" s="503"/>
      <c r="O2" s="43">
        <f>+'Calculator Tips'!B23</f>
        <v>0.3</v>
      </c>
      <c r="P2" s="37" t="s">
        <v>13</v>
      </c>
      <c r="Q2" s="1"/>
    </row>
    <row r="3" spans="1:19" ht="23.25" customHeight="1">
      <c r="A3" s="512" t="str">
        <f>+'Dealer Fiberglass'!A3:F3</f>
        <v>TAG WEST DIVISION | PHONE: 800-655-5337 | FAX: 800-266-5337</v>
      </c>
      <c r="B3" s="512"/>
      <c r="C3" s="512"/>
      <c r="D3" s="512"/>
      <c r="E3" s="512"/>
      <c r="F3" s="512"/>
      <c r="G3" s="512"/>
      <c r="H3" s="512"/>
      <c r="I3" s="512"/>
      <c r="J3" s="512"/>
      <c r="K3" s="512"/>
      <c r="L3" s="512"/>
      <c r="M3" s="512"/>
      <c r="O3" s="38" t="s">
        <v>14</v>
      </c>
      <c r="P3" s="49"/>
      <c r="Q3" s="1"/>
    </row>
    <row r="4" spans="1:19" s="74" customFormat="1" ht="15.75" customHeight="1">
      <c r="B4" s="472"/>
      <c r="C4" s="73"/>
      <c r="D4" s="73"/>
      <c r="I4" s="75"/>
      <c r="J4" s="75"/>
    </row>
    <row r="5" spans="1:19" s="74" customFormat="1" ht="15.75" customHeight="1">
      <c r="B5" s="472"/>
      <c r="C5" s="73"/>
      <c r="D5" s="73"/>
      <c r="I5" s="75"/>
      <c r="J5" s="75"/>
    </row>
    <row r="6" spans="1:19" s="74" customFormat="1" ht="15.75" customHeight="1">
      <c r="B6" s="472"/>
      <c r="C6" s="73"/>
      <c r="D6" s="73"/>
      <c r="I6" s="75"/>
      <c r="J6" s="75"/>
    </row>
    <row r="7" spans="1:19" s="74" customFormat="1" ht="15.75" customHeight="1">
      <c r="B7" s="472"/>
      <c r="C7" s="73"/>
      <c r="D7" s="73"/>
      <c r="I7" s="75"/>
      <c r="J7" s="75"/>
    </row>
    <row r="8" spans="1:19" s="74" customFormat="1" ht="15.75" customHeight="1">
      <c r="A8" s="513" t="s">
        <v>88</v>
      </c>
      <c r="B8" s="513"/>
      <c r="C8" s="513"/>
      <c r="D8" s="513"/>
      <c r="E8" s="513"/>
      <c r="F8" s="513"/>
      <c r="G8" s="513"/>
      <c r="H8" s="513"/>
      <c r="I8" s="513"/>
      <c r="J8" s="513"/>
      <c r="K8" s="513"/>
      <c r="L8" s="513"/>
      <c r="M8" s="513"/>
    </row>
    <row r="9" spans="1:19" s="74" customFormat="1" ht="5.0999999999999996" customHeight="1">
      <c r="B9" s="77"/>
      <c r="C9" s="77"/>
      <c r="D9" s="77"/>
      <c r="H9" s="146"/>
      <c r="I9" s="79"/>
      <c r="J9" s="79"/>
    </row>
    <row r="10" spans="1:19" s="74" customFormat="1" ht="15.75" customHeight="1">
      <c r="B10" s="506" t="s">
        <v>89</v>
      </c>
      <c r="C10" s="506"/>
      <c r="D10" s="476"/>
      <c r="E10" s="506" t="s">
        <v>90</v>
      </c>
      <c r="F10" s="506"/>
      <c r="G10" s="476"/>
      <c r="H10" s="506" t="s">
        <v>91</v>
      </c>
      <c r="I10" s="506"/>
      <c r="J10" s="476"/>
      <c r="K10" s="506" t="s">
        <v>92</v>
      </c>
      <c r="L10" s="506"/>
      <c r="S10" s="119"/>
    </row>
    <row r="11" spans="1:19" s="74" customFormat="1" ht="15.75" customHeight="1">
      <c r="B11" s="77" t="s">
        <v>93</v>
      </c>
      <c r="E11" s="77" t="s">
        <v>93</v>
      </c>
      <c r="H11" s="147" t="s">
        <v>94</v>
      </c>
      <c r="K11" s="148" t="s">
        <v>95</v>
      </c>
      <c r="L11" s="110"/>
    </row>
    <row r="12" spans="1:19" s="74" customFormat="1" ht="15.75" customHeight="1">
      <c r="B12" s="77" t="s">
        <v>96</v>
      </c>
      <c r="E12" s="77" t="s">
        <v>345</v>
      </c>
      <c r="H12" s="147" t="s">
        <v>97</v>
      </c>
      <c r="K12" s="148" t="s">
        <v>98</v>
      </c>
      <c r="L12" s="110"/>
    </row>
    <row r="13" spans="1:19" s="74" customFormat="1" ht="75" customHeight="1">
      <c r="B13" s="73"/>
      <c r="H13" s="62"/>
    </row>
    <row r="14" spans="1:19" s="74" customFormat="1" ht="15.75" customHeight="1">
      <c r="B14" s="149" t="s">
        <v>99</v>
      </c>
      <c r="C14" s="150">
        <v>74.95</v>
      </c>
      <c r="D14" s="150"/>
      <c r="E14" s="149" t="s">
        <v>99</v>
      </c>
      <c r="F14" s="150">
        <v>74.95</v>
      </c>
      <c r="G14" s="150"/>
      <c r="H14" s="149" t="s">
        <v>99</v>
      </c>
      <c r="I14" s="150">
        <v>39.950000000000003</v>
      </c>
      <c r="J14" s="150"/>
      <c r="K14" s="149" t="s">
        <v>99</v>
      </c>
      <c r="L14" s="150">
        <v>49.95</v>
      </c>
      <c r="O14" s="151" t="s">
        <v>89</v>
      </c>
      <c r="P14" s="151" t="s">
        <v>90</v>
      </c>
      <c r="Q14" s="151" t="s">
        <v>91</v>
      </c>
      <c r="R14" s="151" t="s">
        <v>92</v>
      </c>
    </row>
    <row r="15" spans="1:19" s="74" customFormat="1" ht="15.75" customHeight="1">
      <c r="B15" s="149" t="s">
        <v>100</v>
      </c>
      <c r="C15" s="152">
        <v>136484</v>
      </c>
      <c r="D15" s="152"/>
      <c r="E15" s="149" t="s">
        <v>100</v>
      </c>
      <c r="F15" s="153">
        <v>93733</v>
      </c>
      <c r="G15" s="153"/>
      <c r="H15" s="149" t="s">
        <v>100</v>
      </c>
      <c r="I15" s="154">
        <v>93734</v>
      </c>
      <c r="J15" s="154"/>
      <c r="K15" s="149" t="s">
        <v>100</v>
      </c>
      <c r="L15" s="152">
        <v>93772</v>
      </c>
      <c r="O15" s="155" t="s">
        <v>15</v>
      </c>
      <c r="P15" s="155" t="s">
        <v>15</v>
      </c>
      <c r="Q15" s="155" t="s">
        <v>15</v>
      </c>
      <c r="R15" s="155" t="s">
        <v>15</v>
      </c>
    </row>
    <row r="16" spans="1:19" s="156" customFormat="1" ht="15.75" customHeight="1">
      <c r="B16" s="149" t="s">
        <v>16</v>
      </c>
      <c r="C16" s="157">
        <f>+C14</f>
        <v>74.95</v>
      </c>
      <c r="D16" s="157"/>
      <c r="E16" s="149" t="s">
        <v>16</v>
      </c>
      <c r="F16" s="157">
        <f>+F14</f>
        <v>74.95</v>
      </c>
      <c r="G16" s="157"/>
      <c r="H16" s="149" t="s">
        <v>16</v>
      </c>
      <c r="I16" s="158">
        <f>+I14</f>
        <v>39.950000000000003</v>
      </c>
      <c r="J16" s="158"/>
      <c r="K16" s="149" t="s">
        <v>16</v>
      </c>
      <c r="L16" s="157">
        <f>+L14</f>
        <v>49.95</v>
      </c>
      <c r="O16" s="159">
        <v>56</v>
      </c>
      <c r="P16" s="159">
        <v>56</v>
      </c>
      <c r="Q16" s="159">
        <v>26</v>
      </c>
      <c r="R16" s="159">
        <v>33</v>
      </c>
    </row>
    <row r="17" spans="1:21" s="74" customFormat="1" ht="15.75" customHeight="1">
      <c r="B17" s="149"/>
      <c r="C17" s="160"/>
      <c r="D17" s="160"/>
      <c r="E17" s="149"/>
      <c r="F17" s="160"/>
      <c r="G17" s="160"/>
      <c r="H17" s="149"/>
      <c r="I17" s="161"/>
      <c r="J17" s="161"/>
      <c r="K17" s="149"/>
      <c r="L17" s="160"/>
    </row>
    <row r="18" spans="1:21" s="74" customFormat="1" ht="15.75" customHeight="1"/>
    <row r="19" spans="1:21" s="74" customFormat="1" ht="15.75" customHeight="1">
      <c r="B19" s="509" t="s">
        <v>101</v>
      </c>
      <c r="C19" s="509"/>
      <c r="D19" s="162"/>
      <c r="E19" s="510" t="s">
        <v>102</v>
      </c>
      <c r="F19" s="510"/>
      <c r="G19" s="162"/>
      <c r="H19" s="506" t="s">
        <v>103</v>
      </c>
      <c r="I19" s="506"/>
      <c r="J19" s="162"/>
      <c r="K19" s="506" t="s">
        <v>104</v>
      </c>
      <c r="L19" s="506"/>
    </row>
    <row r="20" spans="1:21" s="74" customFormat="1" ht="15.75" customHeight="1">
      <c r="B20" s="163" t="s">
        <v>105</v>
      </c>
      <c r="E20" s="508" t="s">
        <v>106</v>
      </c>
      <c r="F20" s="508"/>
      <c r="H20" s="511" t="s">
        <v>107</v>
      </c>
      <c r="I20" s="511"/>
      <c r="K20" s="74" t="s">
        <v>108</v>
      </c>
    </row>
    <row r="21" spans="1:21" s="74" customFormat="1" ht="15.75" customHeight="1">
      <c r="B21" s="74" t="s">
        <v>109</v>
      </c>
      <c r="E21" s="508"/>
      <c r="F21" s="508"/>
      <c r="H21" s="511"/>
      <c r="I21" s="511"/>
    </row>
    <row r="22" spans="1:21" s="74" customFormat="1" ht="75" customHeight="1">
      <c r="B22" s="82"/>
      <c r="H22" s="164"/>
    </row>
    <row r="23" spans="1:21" s="74" customFormat="1" ht="15.75" customHeight="1">
      <c r="B23" s="149" t="s">
        <v>99</v>
      </c>
      <c r="C23" s="165">
        <v>329.95</v>
      </c>
      <c r="E23" s="149" t="s">
        <v>99</v>
      </c>
      <c r="F23" s="165">
        <v>169.95</v>
      </c>
      <c r="H23" s="149" t="s">
        <v>99</v>
      </c>
      <c r="I23" s="165">
        <v>54.95</v>
      </c>
      <c r="K23" s="149" t="s">
        <v>99</v>
      </c>
      <c r="L23" s="165">
        <v>99.95</v>
      </c>
      <c r="O23" s="151" t="s">
        <v>101</v>
      </c>
      <c r="P23" s="151" t="s">
        <v>102</v>
      </c>
      <c r="Q23" s="151" t="s">
        <v>103</v>
      </c>
      <c r="R23" s="151" t="s">
        <v>104</v>
      </c>
    </row>
    <row r="24" spans="1:21" s="74" customFormat="1" ht="15.75" customHeight="1">
      <c r="B24" s="149" t="s">
        <v>100</v>
      </c>
      <c r="C24" s="62">
        <v>138069</v>
      </c>
      <c r="D24" s="62"/>
      <c r="E24" s="149" t="s">
        <v>100</v>
      </c>
      <c r="F24" s="74">
        <v>138070</v>
      </c>
      <c r="H24" s="149" t="s">
        <v>100</v>
      </c>
      <c r="I24" s="74">
        <v>138071</v>
      </c>
      <c r="K24" s="149" t="s">
        <v>100</v>
      </c>
      <c r="L24" s="74">
        <v>136757</v>
      </c>
      <c r="O24" s="155" t="s">
        <v>15</v>
      </c>
      <c r="P24" s="155" t="s">
        <v>15</v>
      </c>
      <c r="Q24" s="155" t="s">
        <v>15</v>
      </c>
      <c r="R24" s="155" t="s">
        <v>15</v>
      </c>
    </row>
    <row r="25" spans="1:21" s="156" customFormat="1" ht="15.75" customHeight="1">
      <c r="B25" s="149" t="s">
        <v>16</v>
      </c>
      <c r="C25" s="157">
        <f>+C23</f>
        <v>329.95</v>
      </c>
      <c r="D25" s="157"/>
      <c r="E25" s="149" t="s">
        <v>16</v>
      </c>
      <c r="F25" s="157">
        <f>+F23</f>
        <v>169.95</v>
      </c>
      <c r="G25" s="157"/>
      <c r="H25" s="149" t="s">
        <v>16</v>
      </c>
      <c r="I25" s="158">
        <f>+I23</f>
        <v>54.95</v>
      </c>
      <c r="J25" s="158"/>
      <c r="K25" s="149" t="s">
        <v>16</v>
      </c>
      <c r="L25" s="157">
        <f>+L23</f>
        <v>99.95</v>
      </c>
      <c r="O25" s="166">
        <v>220</v>
      </c>
      <c r="P25" s="166">
        <v>94</v>
      </c>
      <c r="Q25" s="166">
        <v>27</v>
      </c>
      <c r="R25" s="166">
        <v>81</v>
      </c>
    </row>
    <row r="26" spans="1:21" s="74" customFormat="1" ht="15.75" customHeight="1">
      <c r="H26" s="164"/>
      <c r="L26" s="165"/>
      <c r="Q26" s="150"/>
      <c r="R26" s="150"/>
      <c r="S26" s="150"/>
      <c r="T26" s="119"/>
      <c r="U26" s="119"/>
    </row>
    <row r="27" spans="1:21" s="74" customFormat="1" ht="15.75" customHeight="1">
      <c r="A27" s="167" t="s">
        <v>110</v>
      </c>
      <c r="B27" s="168"/>
      <c r="C27" s="169"/>
      <c r="D27" s="169"/>
      <c r="E27" s="168"/>
      <c r="F27" s="481"/>
      <c r="G27" s="91"/>
      <c r="H27" s="475" t="s">
        <v>111</v>
      </c>
      <c r="I27" s="170"/>
      <c r="J27" s="170"/>
      <c r="K27" s="168"/>
      <c r="L27" s="168"/>
      <c r="M27" s="168"/>
    </row>
    <row r="28" spans="1:21" s="74" customFormat="1" ht="5.0999999999999996" customHeight="1">
      <c r="B28" s="472"/>
      <c r="C28" s="73"/>
      <c r="D28" s="73"/>
      <c r="F28" s="62"/>
      <c r="G28" s="62"/>
      <c r="I28" s="82"/>
      <c r="J28" s="82"/>
    </row>
    <row r="29" spans="1:21" s="74" customFormat="1" ht="15.75" customHeight="1">
      <c r="A29" s="162"/>
      <c r="B29" s="506" t="s">
        <v>445</v>
      </c>
      <c r="C29" s="506"/>
      <c r="D29" s="171"/>
      <c r="E29" s="506"/>
      <c r="F29" s="506"/>
      <c r="G29" s="172"/>
      <c r="H29" s="506" t="s">
        <v>112</v>
      </c>
      <c r="I29" s="506"/>
      <c r="J29" s="173"/>
      <c r="K29" s="506" t="s">
        <v>113</v>
      </c>
      <c r="L29" s="506"/>
    </row>
    <row r="30" spans="1:21" s="74" customFormat="1" ht="15.75" customHeight="1">
      <c r="B30" s="508" t="s">
        <v>446</v>
      </c>
      <c r="C30" s="508"/>
      <c r="D30" s="508"/>
      <c r="F30" s="93"/>
      <c r="G30" s="93"/>
      <c r="H30" s="508" t="s">
        <v>114</v>
      </c>
      <c r="I30" s="508"/>
      <c r="J30" s="79"/>
      <c r="K30" s="508" t="s">
        <v>114</v>
      </c>
      <c r="L30" s="508"/>
    </row>
    <row r="31" spans="1:21" s="74" customFormat="1" ht="15.75" customHeight="1">
      <c r="B31" s="508"/>
      <c r="C31" s="508"/>
      <c r="D31" s="508"/>
      <c r="F31" s="93"/>
      <c r="G31" s="93"/>
      <c r="H31" s="508"/>
      <c r="I31" s="508"/>
      <c r="J31" s="79"/>
      <c r="K31" s="508"/>
      <c r="L31" s="508"/>
    </row>
    <row r="32" spans="1:21" s="74" customFormat="1" ht="15.75" customHeight="1">
      <c r="B32" s="74" t="s">
        <v>447</v>
      </c>
      <c r="C32" s="62"/>
      <c r="D32" s="62"/>
      <c r="F32" s="93"/>
      <c r="G32" s="93"/>
      <c r="H32" s="477" t="s">
        <v>115</v>
      </c>
      <c r="I32" s="477"/>
      <c r="J32" s="79"/>
      <c r="K32" s="477"/>
      <c r="L32" s="477"/>
    </row>
    <row r="33" spans="1:23" s="74" customFormat="1" ht="75" customHeight="1">
      <c r="E33" s="62"/>
      <c r="F33" s="93"/>
      <c r="G33" s="93"/>
      <c r="I33" s="79"/>
      <c r="J33" s="79"/>
      <c r="K33" s="62"/>
    </row>
    <row r="34" spans="1:23" s="74" customFormat="1" ht="15.75" customHeight="1">
      <c r="B34" s="149" t="s">
        <v>99</v>
      </c>
      <c r="C34" s="165">
        <v>199.95</v>
      </c>
      <c r="E34" s="149"/>
      <c r="F34" s="165"/>
      <c r="G34" s="93"/>
      <c r="H34" s="149" t="s">
        <v>99</v>
      </c>
      <c r="I34" s="174">
        <v>299.95</v>
      </c>
      <c r="J34" s="79"/>
      <c r="K34" s="149" t="s">
        <v>99</v>
      </c>
      <c r="L34" s="165">
        <v>259.95</v>
      </c>
      <c r="O34" s="151" t="s">
        <v>445</v>
      </c>
      <c r="P34" s="482"/>
      <c r="Q34" s="151" t="s">
        <v>112</v>
      </c>
      <c r="R34" s="151" t="s">
        <v>113</v>
      </c>
    </row>
    <row r="35" spans="1:23" s="74" customFormat="1" ht="15.75" customHeight="1">
      <c r="B35" s="149" t="s">
        <v>100</v>
      </c>
      <c r="C35" s="74">
        <v>145626</v>
      </c>
      <c r="E35" s="149"/>
      <c r="G35" s="93"/>
      <c r="H35" s="149" t="s">
        <v>100</v>
      </c>
      <c r="I35" s="175">
        <v>143264</v>
      </c>
      <c r="J35" s="79"/>
      <c r="K35" s="149" t="s">
        <v>100</v>
      </c>
      <c r="L35" s="74">
        <v>143263</v>
      </c>
      <c r="O35" s="155" t="s">
        <v>15</v>
      </c>
      <c r="P35" s="483"/>
      <c r="Q35" s="155" t="s">
        <v>15</v>
      </c>
      <c r="R35" s="155" t="s">
        <v>15</v>
      </c>
    </row>
    <row r="36" spans="1:23" s="156" customFormat="1" ht="15.75" customHeight="1">
      <c r="B36" s="149" t="s">
        <v>16</v>
      </c>
      <c r="C36" s="157">
        <f>+C34</f>
        <v>199.95</v>
      </c>
      <c r="D36" s="157"/>
      <c r="E36" s="149"/>
      <c r="F36" s="157"/>
      <c r="G36" s="157"/>
      <c r="H36" s="149" t="s">
        <v>16</v>
      </c>
      <c r="I36" s="158">
        <f>+I34</f>
        <v>299.95</v>
      </c>
      <c r="J36" s="158"/>
      <c r="K36" s="149" t="s">
        <v>16</v>
      </c>
      <c r="L36" s="157">
        <f>+L34</f>
        <v>259.95</v>
      </c>
      <c r="O36" s="159">
        <v>136</v>
      </c>
      <c r="P36" s="484"/>
      <c r="Q36" s="159">
        <v>193</v>
      </c>
      <c r="R36" s="159">
        <v>164</v>
      </c>
    </row>
    <row r="37" spans="1:23" s="74" customFormat="1" ht="15.75" customHeight="1">
      <c r="F37" s="93"/>
      <c r="G37" s="93"/>
      <c r="I37" s="164"/>
      <c r="J37" s="164"/>
      <c r="L37" s="176"/>
    </row>
    <row r="38" spans="1:23" s="74" customFormat="1" ht="15.75" customHeight="1">
      <c r="A38" s="475" t="s">
        <v>116</v>
      </c>
      <c r="B38" s="168"/>
      <c r="C38" s="177"/>
      <c r="D38" s="177"/>
      <c r="E38" s="168"/>
      <c r="F38" s="178"/>
      <c r="G38" s="178"/>
      <c r="H38" s="168"/>
      <c r="I38" s="179"/>
      <c r="J38" s="179"/>
      <c r="K38" s="168"/>
      <c r="L38" s="168"/>
      <c r="M38" s="168"/>
    </row>
    <row r="39" spans="1:23" s="74" customFormat="1" ht="5.0999999999999996" customHeight="1">
      <c r="A39" s="180"/>
      <c r="B39" s="181"/>
      <c r="C39" s="182"/>
      <c r="D39" s="182"/>
      <c r="E39" s="181"/>
      <c r="F39" s="183"/>
      <c r="G39" s="183"/>
      <c r="H39" s="181"/>
      <c r="I39" s="184"/>
      <c r="J39" s="184"/>
      <c r="K39" s="181"/>
      <c r="L39" s="181"/>
      <c r="M39" s="181"/>
    </row>
    <row r="40" spans="1:23" s="74" customFormat="1" ht="15.75" customHeight="1">
      <c r="B40" s="185" t="s">
        <v>117</v>
      </c>
      <c r="C40" s="185"/>
      <c r="D40" s="185"/>
      <c r="E40" s="185"/>
      <c r="F40" s="506" t="s">
        <v>118</v>
      </c>
      <c r="G40" s="506"/>
      <c r="H40" s="506"/>
      <c r="I40" s="186"/>
      <c r="J40" s="79"/>
      <c r="K40" s="507" t="s">
        <v>119</v>
      </c>
      <c r="L40" s="507"/>
    </row>
    <row r="41" spans="1:23" s="74" customFormat="1" ht="15.75" customHeight="1">
      <c r="B41" s="74" t="s">
        <v>120</v>
      </c>
      <c r="F41" s="74" t="s">
        <v>121</v>
      </c>
      <c r="G41" s="93"/>
      <c r="I41" s="79"/>
      <c r="J41" s="79"/>
      <c r="K41" s="74" t="s">
        <v>122</v>
      </c>
    </row>
    <row r="42" spans="1:23" s="74" customFormat="1" ht="15.75" customHeight="1">
      <c r="B42" s="74" t="s">
        <v>123</v>
      </c>
      <c r="C42" s="77"/>
      <c r="D42" s="77"/>
      <c r="F42" s="74" t="s">
        <v>124</v>
      </c>
      <c r="G42" s="93"/>
      <c r="I42" s="187"/>
      <c r="J42" s="187"/>
      <c r="K42" s="74" t="s">
        <v>125</v>
      </c>
    </row>
    <row r="43" spans="1:23" s="74" customFormat="1" ht="75" customHeight="1">
      <c r="B43" s="77"/>
      <c r="C43" s="77"/>
      <c r="D43" s="77"/>
      <c r="F43" s="93"/>
      <c r="G43" s="93"/>
      <c r="H43" s="62"/>
      <c r="I43" s="187"/>
      <c r="J43" s="187"/>
    </row>
    <row r="44" spans="1:23" s="74" customFormat="1" ht="15.75" customHeight="1">
      <c r="B44" s="149" t="s">
        <v>99</v>
      </c>
      <c r="C44" s="165">
        <v>129.94999999999999</v>
      </c>
      <c r="E44" s="149"/>
      <c r="F44" s="149" t="s">
        <v>99</v>
      </c>
      <c r="G44" s="93"/>
      <c r="H44" s="165">
        <v>129.94999999999999</v>
      </c>
      <c r="I44" s="150"/>
      <c r="J44" s="79"/>
      <c r="K44" s="149" t="s">
        <v>99</v>
      </c>
      <c r="L44" s="150">
        <v>149.94999999999999</v>
      </c>
      <c r="O44" s="151" t="s">
        <v>117</v>
      </c>
      <c r="P44" s="151" t="s">
        <v>118</v>
      </c>
      <c r="Q44" s="151" t="s">
        <v>119</v>
      </c>
    </row>
    <row r="45" spans="1:23" s="74" customFormat="1" ht="15.75" customHeight="1">
      <c r="B45" s="149" t="s">
        <v>100</v>
      </c>
      <c r="C45" s="74">
        <v>136684</v>
      </c>
      <c r="E45" s="149"/>
      <c r="F45" s="149" t="s">
        <v>100</v>
      </c>
      <c r="G45" s="93"/>
      <c r="H45" s="163">
        <v>93774</v>
      </c>
      <c r="I45" s="154"/>
      <c r="J45" s="79"/>
      <c r="K45" s="149" t="s">
        <v>100</v>
      </c>
      <c r="L45" s="154">
        <v>136940</v>
      </c>
      <c r="O45" s="155" t="s">
        <v>15</v>
      </c>
      <c r="P45" s="155" t="s">
        <v>15</v>
      </c>
      <c r="Q45" s="155" t="s">
        <v>15</v>
      </c>
    </row>
    <row r="46" spans="1:23" s="74" customFormat="1" ht="15.75" customHeight="1">
      <c r="B46" s="149" t="s">
        <v>16</v>
      </c>
      <c r="C46" s="157">
        <f>+C44</f>
        <v>129.94999999999999</v>
      </c>
      <c r="D46" s="157"/>
      <c r="E46" s="149"/>
      <c r="F46" s="149" t="s">
        <v>16</v>
      </c>
      <c r="G46" s="157"/>
      <c r="H46" s="157">
        <f>+H44</f>
        <v>129.94999999999999</v>
      </c>
      <c r="I46" s="158"/>
      <c r="J46" s="79"/>
      <c r="K46" s="149" t="s">
        <v>16</v>
      </c>
      <c r="L46" s="158">
        <f>+L44</f>
        <v>149.94999999999999</v>
      </c>
      <c r="O46" s="166">
        <v>87</v>
      </c>
      <c r="P46" s="166">
        <v>94</v>
      </c>
      <c r="Q46" s="166">
        <v>129</v>
      </c>
    </row>
    <row r="47" spans="1:23" s="74" customFormat="1" ht="5.0999999999999996" customHeight="1">
      <c r="C47" s="188"/>
      <c r="D47" s="188"/>
      <c r="E47" s="163"/>
      <c r="F47" s="163"/>
      <c r="G47" s="163"/>
      <c r="I47" s="79"/>
      <c r="J47" s="79"/>
      <c r="L47" s="189"/>
      <c r="M47" s="189"/>
      <c r="N47" s="189"/>
      <c r="O47" s="189"/>
      <c r="P47" s="189"/>
      <c r="Q47" s="189"/>
      <c r="R47" s="189"/>
      <c r="S47" s="189"/>
      <c r="T47" s="189"/>
      <c r="U47" s="189"/>
      <c r="V47" s="189"/>
      <c r="W47" s="190"/>
    </row>
    <row r="48" spans="1:23" s="74" customFormat="1" ht="24" customHeight="1">
      <c r="A48" s="501" t="str">
        <f>+'Dealer Fiberglass'!A49:F49</f>
        <v xml:space="preserve">EFFECTIVE DATE OF JANUARY 15, 2019FGG.  SUPERSEDES ALL PREVIOUS PRICE SCHEDULES.  DUE TO CONTINUOUS PRODUCT IMPROVEMENTS, PRICES AND PRODUCT FEATURES ARE SUBJECT TO CHANGE WITHOUT NOTICE.  POSSESSION OF THIS PRICE LIST DOES NOT CONSTITUTE AN OFFER TO SELL. </v>
      </c>
      <c r="B48" s="501"/>
      <c r="C48" s="501"/>
      <c r="D48" s="501"/>
      <c r="E48" s="501"/>
      <c r="F48" s="501"/>
      <c r="G48" s="501"/>
      <c r="H48" s="501"/>
      <c r="I48" s="501"/>
      <c r="J48" s="501"/>
      <c r="K48" s="501"/>
      <c r="L48" s="501"/>
      <c r="M48" s="501"/>
    </row>
    <row r="49" spans="2:13" s="74" customFormat="1" ht="15.75" customHeight="1">
      <c r="C49" s="474"/>
      <c r="D49" s="474"/>
      <c r="E49" s="474"/>
      <c r="F49" s="474"/>
      <c r="G49" s="474"/>
      <c r="H49" s="114"/>
      <c r="I49" s="150"/>
      <c r="J49" s="150"/>
      <c r="K49" s="111"/>
      <c r="L49" s="112"/>
      <c r="M49" s="112"/>
    </row>
    <row r="50" spans="2:13" s="74" customFormat="1" ht="15.75" customHeight="1">
      <c r="C50" s="474"/>
      <c r="D50" s="474"/>
      <c r="E50" s="474"/>
      <c r="F50" s="474"/>
      <c r="G50" s="474"/>
      <c r="H50" s="114"/>
      <c r="I50" s="150"/>
      <c r="J50" s="150"/>
      <c r="K50" s="111"/>
      <c r="L50" s="112"/>
      <c r="M50" s="112"/>
    </row>
    <row r="51" spans="2:13" s="74" customFormat="1" ht="15.75" customHeight="1">
      <c r="B51" s="62"/>
      <c r="F51" s="93"/>
      <c r="G51" s="93"/>
      <c r="I51" s="108"/>
      <c r="J51" s="108"/>
      <c r="K51" s="111"/>
      <c r="L51" s="112"/>
      <c r="M51" s="112"/>
    </row>
    <row r="52" spans="2:13" s="74" customFormat="1" ht="15.75" customHeight="1">
      <c r="B52" s="107"/>
      <c r="F52" s="93"/>
      <c r="G52" s="93"/>
      <c r="I52" s="108"/>
      <c r="J52" s="108"/>
      <c r="K52" s="111"/>
      <c r="L52" s="112"/>
      <c r="M52" s="112"/>
    </row>
    <row r="53" spans="2:13" s="74" customFormat="1" ht="15.75" customHeight="1">
      <c r="B53" s="107"/>
      <c r="F53" s="93"/>
      <c r="G53" s="93"/>
      <c r="I53" s="108"/>
      <c r="J53" s="108"/>
      <c r="K53" s="111"/>
      <c r="L53" s="112"/>
      <c r="M53" s="112"/>
    </row>
    <row r="54" spans="2:13" s="74" customFormat="1" ht="15.75" customHeight="1">
      <c r="B54" s="109"/>
      <c r="C54" s="118"/>
      <c r="D54" s="118"/>
      <c r="E54" s="118"/>
      <c r="F54" s="118"/>
      <c r="G54" s="118"/>
      <c r="H54" s="118"/>
      <c r="I54" s="108"/>
      <c r="J54" s="108"/>
      <c r="K54" s="111"/>
      <c r="L54" s="112"/>
      <c r="M54" s="112"/>
    </row>
    <row r="55" spans="2:13" s="74" customFormat="1" ht="15.75" customHeight="1">
      <c r="C55" s="118"/>
      <c r="D55" s="118"/>
      <c r="E55" s="118"/>
      <c r="F55" s="118"/>
      <c r="G55" s="118"/>
      <c r="H55" s="118"/>
      <c r="I55" s="108"/>
      <c r="J55" s="108"/>
      <c r="K55" s="111"/>
      <c r="L55" s="112"/>
      <c r="M55" s="112"/>
    </row>
    <row r="56" spans="2:13" s="74" customFormat="1" ht="15.75" customHeight="1">
      <c r="C56" s="474"/>
      <c r="D56" s="474"/>
      <c r="E56" s="474"/>
      <c r="F56" s="474"/>
      <c r="G56" s="474"/>
      <c r="H56" s="114"/>
      <c r="I56" s="150"/>
      <c r="J56" s="150"/>
      <c r="K56" s="111"/>
      <c r="L56" s="112"/>
      <c r="M56" s="112"/>
    </row>
    <row r="57" spans="2:13" s="74" customFormat="1" ht="15.75" customHeight="1">
      <c r="C57" s="474"/>
      <c r="D57" s="474"/>
      <c r="E57" s="474"/>
      <c r="F57" s="474"/>
      <c r="G57" s="474"/>
      <c r="H57" s="114"/>
      <c r="I57" s="150"/>
      <c r="J57" s="150"/>
      <c r="K57" s="111"/>
      <c r="L57" s="112"/>
      <c r="M57" s="112"/>
    </row>
    <row r="58" spans="2:13" s="74" customFormat="1" ht="15.75" customHeight="1">
      <c r="B58" s="107"/>
      <c r="F58" s="93"/>
      <c r="G58" s="93"/>
      <c r="I58" s="108"/>
      <c r="J58" s="108"/>
      <c r="K58" s="111"/>
      <c r="L58" s="112"/>
      <c r="M58" s="112"/>
    </row>
    <row r="59" spans="2:13" s="74" customFormat="1" ht="15.75" customHeight="1">
      <c r="C59" s="118"/>
      <c r="D59" s="118"/>
      <c r="E59" s="118"/>
      <c r="F59" s="118"/>
      <c r="G59" s="118"/>
      <c r="H59" s="118"/>
      <c r="I59" s="108"/>
      <c r="J59" s="108"/>
      <c r="K59" s="111"/>
      <c r="L59" s="112"/>
      <c r="M59" s="112"/>
    </row>
    <row r="60" spans="2:13" s="74" customFormat="1" ht="15.75" customHeight="1">
      <c r="B60" s="119"/>
      <c r="F60" s="93"/>
      <c r="G60" s="93"/>
      <c r="I60" s="79"/>
      <c r="J60" s="79"/>
      <c r="K60" s="111"/>
      <c r="L60" s="112"/>
      <c r="M60" s="112"/>
    </row>
    <row r="61" spans="2:13" s="74" customFormat="1" ht="15.75" customHeight="1">
      <c r="B61" s="119"/>
      <c r="F61" s="93"/>
      <c r="G61" s="93"/>
      <c r="I61" s="79"/>
      <c r="J61" s="79"/>
      <c r="K61" s="111"/>
      <c r="L61" s="112"/>
      <c r="M61" s="112"/>
    </row>
    <row r="62" spans="2:13" s="74" customFormat="1" ht="15.75" customHeight="1">
      <c r="B62" s="119"/>
      <c r="F62" s="93"/>
      <c r="G62" s="93"/>
      <c r="I62" s="79"/>
      <c r="J62" s="79"/>
      <c r="K62" s="111"/>
      <c r="L62" s="112"/>
      <c r="M62" s="112"/>
    </row>
    <row r="63" spans="2:13" s="6" customFormat="1" ht="15.75" customHeight="1"/>
    <row r="64" spans="2:13" s="6" customFormat="1" ht="24" customHeight="1">
      <c r="C64" s="473"/>
      <c r="D64" s="473"/>
      <c r="E64" s="473"/>
      <c r="F64" s="473"/>
      <c r="G64" s="473"/>
      <c r="H64" s="473"/>
      <c r="I64" s="473"/>
      <c r="J64" s="473"/>
    </row>
  </sheetData>
  <mergeCells count="24">
    <mergeCell ref="A1:M1"/>
    <mergeCell ref="A2:M2"/>
    <mergeCell ref="A3:M3"/>
    <mergeCell ref="A8:M8"/>
    <mergeCell ref="B10:C10"/>
    <mergeCell ref="E10:F10"/>
    <mergeCell ref="H10:I10"/>
    <mergeCell ref="K10:L10"/>
    <mergeCell ref="B19:C19"/>
    <mergeCell ref="E19:F19"/>
    <mergeCell ref="H19:I19"/>
    <mergeCell ref="K19:L19"/>
    <mergeCell ref="E20:F21"/>
    <mergeCell ref="H20:I21"/>
    <mergeCell ref="F40:H40"/>
    <mergeCell ref="K40:L40"/>
    <mergeCell ref="A48:M48"/>
    <mergeCell ref="B29:C29"/>
    <mergeCell ref="E29:F29"/>
    <mergeCell ref="H29:I29"/>
    <mergeCell ref="K29:L29"/>
    <mergeCell ref="B30:D31"/>
    <mergeCell ref="H30:I31"/>
    <mergeCell ref="K30:L31"/>
  </mergeCells>
  <printOptions horizontalCentered="1"/>
  <pageMargins left="0.5" right="0" top="0.25" bottom="0.25" header="0.3" footer="0.3"/>
  <pageSetup scale="73" fitToHeight="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00000"/>
  </sheetPr>
  <dimension ref="A1:X223"/>
  <sheetViews>
    <sheetView zoomScaleNormal="100" zoomScaleSheetLayoutView="100" zoomScalePageLayoutView="120" workbookViewId="0">
      <selection activeCell="M1" sqref="M1"/>
    </sheetView>
  </sheetViews>
  <sheetFormatPr defaultRowHeight="16.5"/>
  <cols>
    <col min="1" max="1" width="6.5703125" style="50" customWidth="1"/>
    <col min="2" max="14" width="10.7109375" style="50" customWidth="1"/>
    <col min="15" max="15" width="18.28515625" style="50" customWidth="1"/>
    <col min="16" max="16" width="9.140625" style="50"/>
    <col min="17" max="17" width="20" style="50" bestFit="1" customWidth="1"/>
    <col min="18" max="16384" width="9.140625" style="50"/>
  </cols>
  <sheetData>
    <row r="1" spans="1:19" ht="33.75" thickBot="1">
      <c r="A1" s="502" t="s">
        <v>406</v>
      </c>
      <c r="B1" s="502"/>
      <c r="C1" s="502"/>
      <c r="D1" s="502"/>
      <c r="E1" s="502"/>
      <c r="F1" s="502"/>
      <c r="G1" s="502"/>
      <c r="H1" s="502"/>
      <c r="I1" s="502"/>
      <c r="J1" s="502"/>
      <c r="K1" s="502"/>
      <c r="L1" s="502"/>
      <c r="M1" s="429"/>
    </row>
    <row r="2" spans="1:19" ht="27" thickBot="1">
      <c r="A2" s="503" t="str">
        <f>+'Dealer Fiberglass'!A2:F2</f>
        <v xml:space="preserve"> EFFECTIVE: JANUARY 15, 2019</v>
      </c>
      <c r="B2" s="503"/>
      <c r="C2" s="503"/>
      <c r="D2" s="503"/>
      <c r="E2" s="503"/>
      <c r="F2" s="503"/>
      <c r="G2" s="503"/>
      <c r="H2" s="503"/>
      <c r="I2" s="503"/>
      <c r="J2" s="503"/>
      <c r="K2" s="503"/>
      <c r="L2" s="503"/>
      <c r="M2" s="430"/>
      <c r="O2" s="43">
        <f>+'Calculator Tips'!B23</f>
        <v>0.3</v>
      </c>
      <c r="P2" s="39" t="s">
        <v>13</v>
      </c>
      <c r="Q2" s="1"/>
    </row>
    <row r="3" spans="1:19" ht="20.25">
      <c r="A3" s="512" t="str">
        <f>+'Dealer Fiberglass'!A3</f>
        <v>TAG WEST DIVISION | PHONE: 800-655-5337 | FAX: 800-266-5337</v>
      </c>
      <c r="B3" s="512"/>
      <c r="C3" s="512"/>
      <c r="D3" s="512"/>
      <c r="E3" s="512"/>
      <c r="F3" s="512"/>
      <c r="G3" s="512"/>
      <c r="H3" s="512"/>
      <c r="I3" s="512"/>
      <c r="J3" s="512"/>
      <c r="K3" s="512"/>
      <c r="L3" s="512"/>
      <c r="M3" s="431"/>
      <c r="O3" s="38" t="s">
        <v>14</v>
      </c>
      <c r="P3" s="49"/>
      <c r="Q3" s="1"/>
    </row>
    <row r="4" spans="1:19" ht="26.25">
      <c r="A4" s="191"/>
      <c r="B4" s="191"/>
      <c r="C4" s="191"/>
      <c r="D4" s="191"/>
      <c r="E4" s="191"/>
      <c r="F4" s="191"/>
      <c r="G4" s="191"/>
      <c r="H4" s="191"/>
      <c r="I4" s="191"/>
      <c r="J4" s="191"/>
      <c r="K4" s="191"/>
      <c r="L4" s="191"/>
      <c r="M4" s="191"/>
      <c r="P4" s="436"/>
      <c r="Q4" s="437"/>
    </row>
    <row r="5" spans="1:19" ht="20.25">
      <c r="A5" s="192" t="s">
        <v>126</v>
      </c>
      <c r="B5" s="193"/>
      <c r="C5" s="193"/>
      <c r="L5" s="194" t="s">
        <v>16</v>
      </c>
      <c r="M5" s="451" t="s">
        <v>99</v>
      </c>
      <c r="N5" s="2"/>
      <c r="O5" s="76" t="s">
        <v>15</v>
      </c>
      <c r="Q5" s="418"/>
    </row>
    <row r="6" spans="1:19" ht="17.25">
      <c r="C6" s="195" t="s">
        <v>127</v>
      </c>
      <c r="K6" s="515">
        <f>O6/(1-$O$2)</f>
        <v>1785.7142857142858</v>
      </c>
      <c r="L6" s="515"/>
      <c r="M6" s="439">
        <f>O6/0.6</f>
        <v>2083.3333333333335</v>
      </c>
      <c r="N6" s="2"/>
      <c r="O6" s="196">
        <v>1250</v>
      </c>
      <c r="Q6" s="425"/>
    </row>
    <row r="7" spans="1:19" ht="17.25">
      <c r="A7" s="197"/>
      <c r="B7" s="197"/>
      <c r="C7" s="198" t="s">
        <v>128</v>
      </c>
      <c r="D7" s="197"/>
      <c r="E7" s="197"/>
      <c r="F7" s="197"/>
      <c r="G7" s="197"/>
      <c r="H7" s="197"/>
      <c r="I7" s="197"/>
      <c r="J7" s="197"/>
      <c r="K7" s="514">
        <f t="shared" ref="K7:K11" si="0">O7/(1-$O$2)</f>
        <v>1835.7142857142858</v>
      </c>
      <c r="L7" s="514"/>
      <c r="M7" s="439">
        <f t="shared" ref="M7:M11" si="1">O7/0.6</f>
        <v>2141.666666666667</v>
      </c>
      <c r="N7" s="2"/>
      <c r="O7" s="196">
        <v>1285</v>
      </c>
      <c r="Q7" s="425"/>
    </row>
    <row r="8" spans="1:19" ht="17.25">
      <c r="C8" s="195" t="s">
        <v>129</v>
      </c>
      <c r="K8" s="514">
        <f t="shared" si="0"/>
        <v>1857.1428571428573</v>
      </c>
      <c r="L8" s="514"/>
      <c r="M8" s="439">
        <f t="shared" si="1"/>
        <v>2166.666666666667</v>
      </c>
      <c r="N8" s="2"/>
      <c r="O8" s="196">
        <v>1300</v>
      </c>
      <c r="Q8" s="425"/>
    </row>
    <row r="9" spans="1:19" ht="17.25">
      <c r="A9" s="197"/>
      <c r="B9" s="197"/>
      <c r="C9" s="198" t="s">
        <v>130</v>
      </c>
      <c r="D9" s="197"/>
      <c r="E9" s="197"/>
      <c r="F9" s="197"/>
      <c r="G9" s="197"/>
      <c r="H9" s="197"/>
      <c r="I9" s="197"/>
      <c r="J9" s="197"/>
      <c r="K9" s="514">
        <f t="shared" si="0"/>
        <v>1892.8571428571429</v>
      </c>
      <c r="L9" s="514"/>
      <c r="M9" s="439">
        <f t="shared" si="1"/>
        <v>2208.3333333333335</v>
      </c>
      <c r="N9" s="2"/>
      <c r="O9" s="196">
        <v>1325</v>
      </c>
      <c r="Q9" s="425"/>
    </row>
    <row r="10" spans="1:19" ht="17.25">
      <c r="C10" s="195" t="s">
        <v>131</v>
      </c>
      <c r="K10" s="514">
        <f t="shared" si="0"/>
        <v>1742.8571428571429</v>
      </c>
      <c r="L10" s="514"/>
      <c r="M10" s="439">
        <f t="shared" si="1"/>
        <v>2033.3333333333335</v>
      </c>
      <c r="N10" s="2"/>
      <c r="O10" s="196">
        <v>1220</v>
      </c>
      <c r="Q10" s="425"/>
    </row>
    <row r="11" spans="1:19" ht="17.25">
      <c r="A11" s="197"/>
      <c r="B11" s="197"/>
      <c r="C11" s="198" t="s">
        <v>132</v>
      </c>
      <c r="D11" s="197"/>
      <c r="E11" s="197"/>
      <c r="F11" s="197"/>
      <c r="G11" s="197"/>
      <c r="H11" s="197"/>
      <c r="I11" s="197"/>
      <c r="J11" s="197"/>
      <c r="K11" s="514">
        <f t="shared" si="0"/>
        <v>1785.7142857142858</v>
      </c>
      <c r="L11" s="514"/>
      <c r="M11" s="439">
        <f t="shared" si="1"/>
        <v>2083.3333333333335</v>
      </c>
      <c r="N11" s="2"/>
      <c r="O11" s="196">
        <v>1250</v>
      </c>
      <c r="Q11" s="425"/>
    </row>
    <row r="12" spans="1:19" ht="8.1" customHeight="1">
      <c r="Q12" s="210"/>
    </row>
    <row r="13" spans="1:19" ht="17.25">
      <c r="A13" s="192" t="s">
        <v>133</v>
      </c>
      <c r="B13" s="199"/>
      <c r="C13" s="199"/>
      <c r="D13" s="199"/>
      <c r="E13" s="199"/>
      <c r="F13" s="199"/>
      <c r="G13" s="199"/>
      <c r="H13" s="199"/>
      <c r="I13" s="199"/>
      <c r="J13" s="199"/>
      <c r="K13" s="199"/>
      <c r="L13" s="199"/>
      <c r="M13" s="199"/>
      <c r="Q13" s="210"/>
      <c r="S13" s="200"/>
    </row>
    <row r="14" spans="1:19" ht="15" customHeight="1">
      <c r="A14" s="201" t="s">
        <v>12</v>
      </c>
      <c r="B14" s="202" t="s">
        <v>134</v>
      </c>
      <c r="C14" s="202"/>
      <c r="D14" s="202"/>
      <c r="E14" s="202"/>
      <c r="F14" s="202"/>
      <c r="G14" s="203" t="s">
        <v>12</v>
      </c>
      <c r="H14" s="517" t="s">
        <v>135</v>
      </c>
      <c r="I14" s="517"/>
      <c r="J14" s="517"/>
      <c r="K14" s="517"/>
      <c r="L14" s="517"/>
      <c r="M14" s="433"/>
    </row>
    <row r="15" spans="1:19">
      <c r="A15" s="201" t="s">
        <v>12</v>
      </c>
      <c r="B15" s="202" t="s">
        <v>136</v>
      </c>
      <c r="C15" s="202"/>
      <c r="D15" s="202"/>
      <c r="E15" s="202"/>
      <c r="F15" s="202"/>
      <c r="G15" s="199"/>
      <c r="H15" s="517"/>
      <c r="I15" s="517"/>
      <c r="J15" s="517"/>
      <c r="K15" s="517"/>
      <c r="L15" s="517"/>
      <c r="M15" s="433"/>
    </row>
    <row r="16" spans="1:19">
      <c r="A16" s="201" t="s">
        <v>12</v>
      </c>
      <c r="B16" s="202" t="s">
        <v>137</v>
      </c>
      <c r="C16" s="202"/>
      <c r="D16" s="202"/>
      <c r="E16" s="202"/>
      <c r="F16" s="202"/>
      <c r="G16" s="203" t="s">
        <v>12</v>
      </c>
      <c r="H16" s="202" t="s">
        <v>138</v>
      </c>
      <c r="I16" s="204"/>
      <c r="J16" s="205"/>
      <c r="K16" s="205"/>
      <c r="L16" s="202"/>
      <c r="M16" s="202"/>
    </row>
    <row r="17" spans="1:19">
      <c r="A17" s="201" t="s">
        <v>12</v>
      </c>
      <c r="B17" s="202" t="s">
        <v>346</v>
      </c>
      <c r="C17" s="202"/>
      <c r="D17" s="202"/>
      <c r="E17" s="202"/>
      <c r="F17" s="202"/>
      <c r="G17" s="203" t="s">
        <v>12</v>
      </c>
      <c r="H17" s="202" t="s">
        <v>139</v>
      </c>
      <c r="I17" s="204"/>
      <c r="J17" s="205"/>
      <c r="K17" s="205"/>
      <c r="L17" s="202"/>
      <c r="M17" s="202"/>
    </row>
    <row r="18" spans="1:19" ht="15" customHeight="1">
      <c r="A18" s="201" t="s">
        <v>12</v>
      </c>
      <c r="B18" s="517" t="s">
        <v>140</v>
      </c>
      <c r="C18" s="517"/>
      <c r="D18" s="517"/>
      <c r="E18" s="517"/>
      <c r="F18" s="517"/>
      <c r="G18" s="203" t="s">
        <v>12</v>
      </c>
      <c r="H18" s="202" t="s">
        <v>141</v>
      </c>
      <c r="I18" s="204"/>
      <c r="J18" s="205"/>
      <c r="K18" s="205"/>
      <c r="L18" s="202"/>
      <c r="M18" s="202"/>
    </row>
    <row r="19" spans="1:19">
      <c r="B19" s="517"/>
      <c r="C19" s="517"/>
      <c r="D19" s="517"/>
      <c r="E19" s="517"/>
      <c r="F19" s="517"/>
      <c r="G19" s="203" t="s">
        <v>12</v>
      </c>
      <c r="H19" s="202" t="s">
        <v>142</v>
      </c>
      <c r="I19" s="204"/>
      <c r="J19" s="205"/>
      <c r="K19" s="205"/>
      <c r="L19" s="202"/>
      <c r="M19" s="202"/>
      <c r="S19" s="200"/>
    </row>
    <row r="20" spans="1:19" ht="15" customHeight="1">
      <c r="B20" s="517"/>
      <c r="C20" s="517"/>
      <c r="D20" s="517"/>
      <c r="E20" s="517"/>
      <c r="F20" s="517"/>
      <c r="G20" s="203" t="s">
        <v>12</v>
      </c>
      <c r="H20" s="202" t="s">
        <v>427</v>
      </c>
      <c r="I20" s="202"/>
      <c r="J20" s="202"/>
      <c r="K20" s="202"/>
      <c r="L20" s="202"/>
      <c r="M20" s="202"/>
    </row>
    <row r="21" spans="1:19" ht="5.0999999999999996" customHeight="1"/>
    <row r="22" spans="1:19" ht="17.25">
      <c r="A22" s="206" t="s">
        <v>143</v>
      </c>
    </row>
    <row r="23" spans="1:19" ht="5.0999999999999996" customHeight="1"/>
    <row r="26" spans="1:19" ht="17.25">
      <c r="A26" s="207" t="s">
        <v>144</v>
      </c>
      <c r="Q26" s="210"/>
    </row>
    <row r="27" spans="1:19" ht="5.0999999999999996" customHeight="1">
      <c r="Q27" s="210"/>
    </row>
    <row r="28" spans="1:19" ht="17.25">
      <c r="A28" s="192" t="s">
        <v>22</v>
      </c>
      <c r="L28" s="194"/>
      <c r="M28" s="194"/>
      <c r="O28" s="76"/>
      <c r="Q28" s="418"/>
    </row>
    <row r="29" spans="1:19" ht="17.25">
      <c r="A29" s="199" t="s">
        <v>145</v>
      </c>
      <c r="L29" s="208">
        <f>O29/(1-$O$2)</f>
        <v>264.28571428571428</v>
      </c>
      <c r="M29" s="208"/>
      <c r="O29" s="58">
        <v>185</v>
      </c>
      <c r="Q29" s="419"/>
    </row>
    <row r="30" spans="1:19" ht="17.25">
      <c r="A30" s="197" t="s">
        <v>146</v>
      </c>
      <c r="B30" s="197"/>
      <c r="C30" s="197"/>
      <c r="D30" s="197"/>
      <c r="E30" s="197"/>
      <c r="F30" s="197"/>
      <c r="G30" s="197"/>
      <c r="H30" s="197"/>
      <c r="I30" s="197"/>
      <c r="J30" s="197"/>
      <c r="K30" s="198" t="s">
        <v>147</v>
      </c>
      <c r="L30" s="209">
        <f>O30/(1-$O$2)</f>
        <v>128.57142857142858</v>
      </c>
      <c r="M30" s="420"/>
      <c r="O30" s="58">
        <v>90</v>
      </c>
      <c r="Q30" s="420"/>
    </row>
    <row r="31" spans="1:19" ht="5.0999999999999996" customHeight="1">
      <c r="Q31" s="210"/>
    </row>
    <row r="32" spans="1:19" ht="17.25">
      <c r="A32" s="192" t="s">
        <v>148</v>
      </c>
      <c r="L32" s="195"/>
      <c r="M32" s="195"/>
      <c r="O32" s="195"/>
      <c r="Q32" s="217"/>
    </row>
    <row r="33" spans="1:17">
      <c r="B33" s="210" t="s">
        <v>149</v>
      </c>
      <c r="Q33" s="210"/>
    </row>
    <row r="34" spans="1:17">
      <c r="A34" s="50" t="s">
        <v>150</v>
      </c>
      <c r="B34" s="210"/>
      <c r="L34" s="195" t="s">
        <v>151</v>
      </c>
      <c r="M34" s="195"/>
      <c r="O34" s="211" t="s">
        <v>151</v>
      </c>
      <c r="Q34" s="217"/>
    </row>
    <row r="35" spans="1:17">
      <c r="A35" s="197" t="s">
        <v>152</v>
      </c>
      <c r="B35" s="197"/>
      <c r="C35" s="197"/>
      <c r="D35" s="197"/>
      <c r="E35" s="197"/>
      <c r="F35" s="197"/>
      <c r="G35" s="197"/>
      <c r="H35" s="197"/>
      <c r="I35" s="197"/>
      <c r="J35" s="197"/>
      <c r="K35" s="197"/>
      <c r="L35" s="198" t="s">
        <v>29</v>
      </c>
      <c r="M35" s="217"/>
      <c r="O35" s="211" t="s">
        <v>29</v>
      </c>
      <c r="Q35" s="217"/>
    </row>
    <row r="36" spans="1:17" ht="17.25">
      <c r="A36" s="197" t="s">
        <v>153</v>
      </c>
      <c r="K36" s="197"/>
      <c r="L36" s="212">
        <f t="shared" ref="L36:L38" si="2">O36/(1-$O$2)</f>
        <v>51.428571428571431</v>
      </c>
      <c r="M36" s="330"/>
      <c r="O36" s="58">
        <v>36</v>
      </c>
      <c r="Q36" s="330"/>
    </row>
    <row r="37" spans="1:17" ht="17.25">
      <c r="A37" s="197" t="s">
        <v>154</v>
      </c>
      <c r="B37" s="197"/>
      <c r="C37" s="197"/>
      <c r="D37" s="197"/>
      <c r="E37" s="197"/>
      <c r="F37" s="197"/>
      <c r="G37" s="197"/>
      <c r="H37" s="197"/>
      <c r="I37" s="197"/>
      <c r="J37" s="197"/>
      <c r="K37" s="197"/>
      <c r="L37" s="212">
        <f t="shared" si="2"/>
        <v>111.42857142857143</v>
      </c>
      <c r="M37" s="330"/>
      <c r="O37" s="58">
        <v>78</v>
      </c>
      <c r="Q37" s="330"/>
    </row>
    <row r="38" spans="1:17" ht="15" customHeight="1">
      <c r="A38" s="197" t="s">
        <v>155</v>
      </c>
      <c r="B38" s="197"/>
      <c r="C38" s="197"/>
      <c r="D38" s="197"/>
      <c r="E38" s="197"/>
      <c r="F38" s="197"/>
      <c r="G38" s="197"/>
      <c r="H38" s="197"/>
      <c r="I38" s="197"/>
      <c r="J38" s="197"/>
      <c r="K38" s="197"/>
      <c r="L38" s="212">
        <f t="shared" si="2"/>
        <v>245.71428571428572</v>
      </c>
      <c r="M38" s="330"/>
      <c r="O38" s="58">
        <v>172</v>
      </c>
      <c r="Q38" s="330"/>
    </row>
    <row r="39" spans="1:17" ht="5.0999999999999996" customHeight="1">
      <c r="Q39" s="210"/>
    </row>
    <row r="40" spans="1:17" ht="17.25">
      <c r="A40" s="192" t="s">
        <v>148</v>
      </c>
      <c r="L40" s="195"/>
      <c r="M40" s="195"/>
      <c r="O40" s="195"/>
      <c r="Q40" s="217"/>
    </row>
    <row r="41" spans="1:17">
      <c r="B41" s="210" t="s">
        <v>156</v>
      </c>
      <c r="Q41" s="210"/>
    </row>
    <row r="42" spans="1:17">
      <c r="A42" s="50" t="s">
        <v>152</v>
      </c>
      <c r="B42" s="214"/>
      <c r="C42" s="214"/>
      <c r="D42" s="214"/>
      <c r="E42" s="214"/>
      <c r="F42" s="214"/>
      <c r="G42" s="214"/>
      <c r="H42" s="214"/>
      <c r="I42" s="214"/>
      <c r="J42" s="214"/>
      <c r="L42" s="195" t="s">
        <v>29</v>
      </c>
      <c r="M42" s="195"/>
      <c r="O42" s="211" t="s">
        <v>29</v>
      </c>
      <c r="Q42" s="217"/>
    </row>
    <row r="43" spans="1:17" ht="15" customHeight="1">
      <c r="A43" s="197" t="s">
        <v>153</v>
      </c>
      <c r="K43" s="197"/>
      <c r="L43" s="215">
        <f t="shared" ref="L43:L46" si="3">O43/(1-$O$2)</f>
        <v>51.428571428571431</v>
      </c>
      <c r="M43" s="218"/>
      <c r="O43" s="58">
        <v>36</v>
      </c>
      <c r="Q43" s="218"/>
    </row>
    <row r="44" spans="1:17" ht="15" customHeight="1">
      <c r="A44" s="197" t="s">
        <v>154</v>
      </c>
      <c r="B44" s="197"/>
      <c r="C44" s="197"/>
      <c r="D44" s="197"/>
      <c r="E44" s="197"/>
      <c r="F44" s="197"/>
      <c r="G44" s="197"/>
      <c r="H44" s="197"/>
      <c r="I44" s="197"/>
      <c r="J44" s="197"/>
      <c r="K44" s="197"/>
      <c r="L44" s="216">
        <f t="shared" si="3"/>
        <v>111.42857142857143</v>
      </c>
      <c r="M44" s="216"/>
      <c r="O44" s="58">
        <v>78</v>
      </c>
      <c r="Q44" s="218"/>
    </row>
    <row r="45" spans="1:17" ht="15" customHeight="1">
      <c r="A45" s="197" t="s">
        <v>155</v>
      </c>
      <c r="B45" s="197"/>
      <c r="C45" s="197"/>
      <c r="D45" s="197"/>
      <c r="E45" s="197"/>
      <c r="F45" s="197"/>
      <c r="G45" s="197"/>
      <c r="H45" s="197"/>
      <c r="I45" s="197"/>
      <c r="J45" s="197"/>
      <c r="K45" s="198"/>
      <c r="L45" s="215">
        <f t="shared" si="3"/>
        <v>245.71428571428572</v>
      </c>
      <c r="M45" s="218"/>
      <c r="O45" s="58">
        <v>172</v>
      </c>
      <c r="Q45" s="218"/>
    </row>
    <row r="46" spans="1:17" ht="15" customHeight="1">
      <c r="A46" s="197" t="s">
        <v>157</v>
      </c>
      <c r="B46" s="197"/>
      <c r="C46" s="197"/>
      <c r="D46" s="197"/>
      <c r="E46" s="197"/>
      <c r="F46" s="197"/>
      <c r="G46" s="197"/>
      <c r="H46" s="197"/>
      <c r="I46" s="197"/>
      <c r="J46" s="197"/>
      <c r="K46" s="198"/>
      <c r="L46" s="215">
        <f t="shared" si="3"/>
        <v>445.71428571428572</v>
      </c>
      <c r="M46" s="218"/>
      <c r="O46" s="58">
        <v>312</v>
      </c>
      <c r="Q46" s="218"/>
    </row>
    <row r="47" spans="1:17" ht="5.0999999999999996" customHeight="1">
      <c r="A47" s="210"/>
      <c r="B47" s="210"/>
      <c r="C47" s="210"/>
      <c r="D47" s="210"/>
      <c r="E47" s="210"/>
      <c r="F47" s="210"/>
      <c r="G47" s="210"/>
      <c r="H47" s="210"/>
      <c r="I47" s="210"/>
      <c r="J47" s="210"/>
      <c r="K47" s="217"/>
      <c r="L47" s="218"/>
      <c r="M47" s="218"/>
      <c r="O47" s="218"/>
      <c r="Q47" s="218"/>
    </row>
    <row r="48" spans="1:17" ht="15" customHeight="1">
      <c r="A48" s="192" t="s">
        <v>148</v>
      </c>
      <c r="L48" s="195"/>
      <c r="M48" s="195"/>
      <c r="N48" s="210"/>
      <c r="O48" s="195"/>
      <c r="Q48" s="217"/>
    </row>
    <row r="49" spans="1:24" ht="15" customHeight="1">
      <c r="B49" s="210" t="s">
        <v>158</v>
      </c>
      <c r="N49" s="210"/>
      <c r="Q49" s="210"/>
    </row>
    <row r="50" spans="1:24" ht="15" customHeight="1">
      <c r="A50" s="50" t="s">
        <v>153</v>
      </c>
      <c r="B50" s="214"/>
      <c r="C50" s="214"/>
      <c r="D50" s="214"/>
      <c r="E50" s="214"/>
      <c r="F50" s="214"/>
      <c r="G50" s="214"/>
      <c r="H50" s="214"/>
      <c r="I50" s="214"/>
      <c r="J50" s="214"/>
      <c r="L50" s="195" t="s">
        <v>29</v>
      </c>
      <c r="M50" s="195"/>
      <c r="N50" s="210"/>
      <c r="O50" s="211" t="s">
        <v>29</v>
      </c>
      <c r="Q50" s="217"/>
    </row>
    <row r="51" spans="1:24" ht="15" customHeight="1">
      <c r="A51" s="197" t="s">
        <v>154</v>
      </c>
      <c r="K51" s="197"/>
      <c r="L51" s="215">
        <f t="shared" ref="L51:L53" si="4">O51/(1-$O$2)</f>
        <v>111.42857142857143</v>
      </c>
      <c r="M51" s="218"/>
      <c r="N51" s="210"/>
      <c r="O51" s="58">
        <v>78</v>
      </c>
      <c r="Q51" s="218"/>
    </row>
    <row r="52" spans="1:24" ht="15" customHeight="1">
      <c r="A52" s="197" t="s">
        <v>155</v>
      </c>
      <c r="B52" s="197"/>
      <c r="C52" s="197"/>
      <c r="D52" s="197"/>
      <c r="E52" s="197"/>
      <c r="F52" s="197"/>
      <c r="G52" s="197"/>
      <c r="H52" s="197"/>
      <c r="I52" s="197"/>
      <c r="J52" s="197"/>
      <c r="K52" s="198"/>
      <c r="L52" s="215">
        <f t="shared" si="4"/>
        <v>192.85714285714286</v>
      </c>
      <c r="M52" s="218"/>
      <c r="N52" s="210"/>
      <c r="O52" s="58">
        <v>135</v>
      </c>
      <c r="Q52" s="218"/>
    </row>
    <row r="53" spans="1:24" ht="15" customHeight="1">
      <c r="A53" s="197" t="s">
        <v>157</v>
      </c>
      <c r="B53" s="197"/>
      <c r="C53" s="197"/>
      <c r="D53" s="197"/>
      <c r="E53" s="197"/>
      <c r="F53" s="197"/>
      <c r="G53" s="197"/>
      <c r="H53" s="197"/>
      <c r="I53" s="197"/>
      <c r="J53" s="197"/>
      <c r="K53" s="198"/>
      <c r="L53" s="215">
        <f t="shared" si="4"/>
        <v>381.42857142857144</v>
      </c>
      <c r="M53" s="218"/>
      <c r="O53" s="58">
        <v>267</v>
      </c>
      <c r="Q53" s="218"/>
    </row>
    <row r="54" spans="1:24" ht="5.0999999999999996" customHeight="1">
      <c r="Q54" s="210"/>
    </row>
    <row r="55" spans="1:24" ht="15" customHeight="1">
      <c r="A55" s="192" t="s">
        <v>159</v>
      </c>
      <c r="L55" s="195"/>
      <c r="M55" s="195"/>
      <c r="O55" s="195"/>
      <c r="Q55" s="217"/>
    </row>
    <row r="56" spans="1:24" ht="15" customHeight="1">
      <c r="A56" s="132" t="s">
        <v>160</v>
      </c>
      <c r="B56" s="214"/>
      <c r="C56" s="214"/>
      <c r="D56" s="214"/>
      <c r="E56" s="214"/>
      <c r="F56" s="214"/>
      <c r="G56" s="214"/>
      <c r="H56" s="214"/>
      <c r="I56" s="214"/>
      <c r="J56" s="214"/>
      <c r="L56" s="216">
        <f t="shared" ref="L56:L60" si="5">O56/(1-$O$2)</f>
        <v>185.71428571428572</v>
      </c>
      <c r="M56" s="216"/>
      <c r="O56" s="58">
        <v>130</v>
      </c>
      <c r="Q56" s="218"/>
    </row>
    <row r="57" spans="1:24" ht="15" customHeight="1">
      <c r="A57" s="219" t="s">
        <v>161</v>
      </c>
      <c r="K57" s="197"/>
      <c r="L57" s="215">
        <f t="shared" si="5"/>
        <v>222.85714285714286</v>
      </c>
      <c r="M57" s="218"/>
      <c r="N57" s="220"/>
      <c r="O57" s="58">
        <v>156</v>
      </c>
      <c r="P57" s="220"/>
      <c r="Q57" s="218"/>
      <c r="R57" s="220"/>
      <c r="S57" s="220"/>
      <c r="T57" s="220"/>
      <c r="U57" s="220"/>
      <c r="V57" s="220"/>
      <c r="W57" s="220"/>
      <c r="X57" s="220"/>
    </row>
    <row r="58" spans="1:24" ht="15" customHeight="1">
      <c r="A58" s="219" t="s">
        <v>162</v>
      </c>
      <c r="B58" s="197"/>
      <c r="C58" s="197"/>
      <c r="D58" s="197"/>
      <c r="E58" s="197"/>
      <c r="F58" s="197"/>
      <c r="G58" s="197"/>
      <c r="H58" s="197"/>
      <c r="I58" s="197"/>
      <c r="J58" s="197"/>
      <c r="K58" s="197"/>
      <c r="L58" s="216">
        <f t="shared" si="5"/>
        <v>260</v>
      </c>
      <c r="M58" s="216"/>
      <c r="N58" s="220"/>
      <c r="O58" s="58">
        <v>182</v>
      </c>
      <c r="P58" s="220"/>
      <c r="Q58" s="218"/>
      <c r="R58" s="220"/>
      <c r="S58" s="220"/>
      <c r="T58" s="220"/>
      <c r="U58" s="220"/>
      <c r="V58" s="220"/>
      <c r="W58" s="220"/>
      <c r="X58" s="220"/>
    </row>
    <row r="59" spans="1:24" ht="15" customHeight="1">
      <c r="A59" s="221" t="s">
        <v>163</v>
      </c>
      <c r="B59" s="222"/>
      <c r="C59" s="223"/>
      <c r="D59" s="223"/>
      <c r="E59" s="223"/>
      <c r="F59" s="223"/>
      <c r="G59" s="223"/>
      <c r="H59" s="223"/>
      <c r="I59" s="223"/>
      <c r="J59" s="223"/>
      <c r="K59" s="224"/>
      <c r="L59" s="225">
        <f t="shared" si="5"/>
        <v>222.85714285714286</v>
      </c>
      <c r="M59" s="230"/>
      <c r="N59" s="220"/>
      <c r="O59" s="58">
        <v>156</v>
      </c>
      <c r="P59" s="220"/>
      <c r="Q59" s="230"/>
      <c r="R59" s="220"/>
      <c r="S59" s="220"/>
      <c r="T59" s="220"/>
      <c r="U59" s="220"/>
      <c r="V59" s="220"/>
      <c r="W59" s="220"/>
      <c r="X59" s="220"/>
    </row>
    <row r="60" spans="1:24" ht="15" customHeight="1">
      <c r="A60" s="221" t="s">
        <v>164</v>
      </c>
      <c r="B60" s="222"/>
      <c r="C60" s="223"/>
      <c r="D60" s="223"/>
      <c r="E60" s="223"/>
      <c r="F60" s="223"/>
      <c r="G60" s="223"/>
      <c r="H60" s="223"/>
      <c r="I60" s="223"/>
      <c r="J60" s="223"/>
      <c r="K60" s="224"/>
      <c r="L60" s="225">
        <f t="shared" si="5"/>
        <v>260</v>
      </c>
      <c r="M60" s="230"/>
      <c r="N60" s="220"/>
      <c r="O60" s="58">
        <v>182</v>
      </c>
      <c r="P60" s="220"/>
      <c r="Q60" s="230"/>
      <c r="R60" s="220"/>
      <c r="S60" s="220"/>
      <c r="T60" s="220"/>
      <c r="U60" s="220"/>
      <c r="V60" s="220"/>
      <c r="W60" s="220"/>
      <c r="X60" s="220"/>
    </row>
    <row r="61" spans="1:24" ht="15" customHeight="1">
      <c r="A61" s="226"/>
      <c r="B61" s="227"/>
      <c r="C61" s="228"/>
      <c r="D61" s="228"/>
      <c r="E61" s="228"/>
      <c r="F61" s="228"/>
      <c r="G61" s="228"/>
      <c r="H61" s="228"/>
      <c r="I61" s="228"/>
      <c r="J61" s="228"/>
      <c r="K61" s="229"/>
      <c r="L61" s="230"/>
      <c r="M61" s="230"/>
      <c r="N61" s="220"/>
      <c r="O61" s="220"/>
      <c r="P61" s="220"/>
      <c r="Q61" s="421"/>
      <c r="R61" s="220"/>
      <c r="S61" s="220"/>
      <c r="T61" s="220"/>
      <c r="U61" s="220"/>
      <c r="V61" s="220"/>
      <c r="W61" s="220"/>
      <c r="X61" s="220"/>
    </row>
    <row r="62" spans="1:24" ht="15" customHeight="1">
      <c r="A62" s="516" t="str">
        <f>+'Dealer Fiberglass'!A49:F49</f>
        <v xml:space="preserve">EFFECTIVE DATE OF JANUARY 15, 2019FGG.  SUPERSEDES ALL PREVIOUS PRICE SCHEDULES.  DUE TO CONTINUOUS PRODUCT IMPROVEMENTS, PRICES AND PRODUCT FEATURES ARE SUBJECT TO CHANGE WITHOUT NOTICE.  POSSESSION OF THIS PRICE LIST DOES NOT CONSTITUTE AN OFFER TO SELL. </v>
      </c>
      <c r="B62" s="516"/>
      <c r="C62" s="516"/>
      <c r="D62" s="516"/>
      <c r="E62" s="516"/>
      <c r="F62" s="516"/>
      <c r="G62" s="516"/>
      <c r="H62" s="516"/>
      <c r="I62" s="516"/>
      <c r="J62" s="516"/>
      <c r="K62" s="516"/>
      <c r="L62" s="516"/>
      <c r="M62" s="432"/>
      <c r="N62" s="231"/>
      <c r="O62" s="231"/>
      <c r="P62" s="231"/>
      <c r="Q62" s="422"/>
      <c r="R62" s="231"/>
      <c r="S62" s="231"/>
      <c r="T62" s="231"/>
      <c r="U62" s="231"/>
      <c r="V62" s="231"/>
      <c r="W62" s="231"/>
      <c r="X62" s="231"/>
    </row>
    <row r="63" spans="1:24" ht="15" customHeight="1">
      <c r="A63" s="516"/>
      <c r="B63" s="516"/>
      <c r="C63" s="516"/>
      <c r="D63" s="516"/>
      <c r="E63" s="516"/>
      <c r="F63" s="516"/>
      <c r="G63" s="516"/>
      <c r="H63" s="516"/>
      <c r="I63" s="516"/>
      <c r="J63" s="516"/>
      <c r="K63" s="516"/>
      <c r="L63" s="516"/>
      <c r="M63" s="432"/>
      <c r="N63" s="231"/>
      <c r="O63" s="231"/>
      <c r="P63" s="231"/>
      <c r="Q63" s="422"/>
      <c r="R63" s="231"/>
      <c r="S63" s="231"/>
      <c r="T63" s="231"/>
      <c r="U63" s="231"/>
      <c r="V63" s="231"/>
      <c r="W63" s="231"/>
      <c r="X63" s="231"/>
    </row>
    <row r="64" spans="1:24" ht="15" customHeight="1">
      <c r="A64" s="232" t="s">
        <v>165</v>
      </c>
      <c r="L64" s="194" t="s">
        <v>16</v>
      </c>
      <c r="M64" s="194"/>
      <c r="N64" s="231"/>
      <c r="O64" s="76" t="s">
        <v>15</v>
      </c>
      <c r="P64" s="231"/>
      <c r="Q64" s="418"/>
      <c r="R64" s="231"/>
      <c r="S64" s="231"/>
      <c r="T64" s="231"/>
      <c r="U64" s="231"/>
      <c r="V64" s="231"/>
      <c r="W64" s="231"/>
      <c r="X64" s="231"/>
    </row>
    <row r="65" spans="1:24" s="132" customFormat="1" ht="15" customHeight="1">
      <c r="A65" s="102" t="s">
        <v>166</v>
      </c>
      <c r="L65" s="233" t="s">
        <v>29</v>
      </c>
      <c r="M65" s="233"/>
      <c r="N65" s="220"/>
      <c r="O65" s="234" t="s">
        <v>29</v>
      </c>
      <c r="P65" s="220"/>
      <c r="Q65" s="302"/>
      <c r="R65" s="220"/>
      <c r="S65" s="220"/>
      <c r="T65" s="220"/>
      <c r="U65" s="220"/>
      <c r="V65" s="220"/>
      <c r="W65" s="220"/>
      <c r="X65" s="220"/>
    </row>
    <row r="66" spans="1:24" s="132" customFormat="1" ht="15" customHeight="1">
      <c r="A66" s="219" t="s">
        <v>167</v>
      </c>
      <c r="B66" s="219"/>
      <c r="C66" s="219"/>
      <c r="D66" s="219"/>
      <c r="E66" s="219"/>
      <c r="F66" s="219"/>
      <c r="G66" s="219"/>
      <c r="H66" s="219"/>
      <c r="I66" s="219"/>
      <c r="J66" s="219"/>
      <c r="K66" s="219"/>
      <c r="L66" s="235">
        <f t="shared" ref="L66:L71" si="6">O66/(1-$O$2)</f>
        <v>45.714285714285715</v>
      </c>
      <c r="M66" s="238"/>
      <c r="N66" s="220"/>
      <c r="O66" s="58">
        <v>32</v>
      </c>
      <c r="P66" s="220"/>
      <c r="Q66" s="238"/>
      <c r="R66" s="220"/>
      <c r="S66" s="220"/>
      <c r="T66" s="220"/>
      <c r="U66" s="220"/>
      <c r="V66" s="220"/>
      <c r="W66" s="220"/>
      <c r="X66" s="220"/>
    </row>
    <row r="67" spans="1:24" s="132" customFormat="1" ht="15" customHeight="1">
      <c r="A67" s="102" t="s">
        <v>168</v>
      </c>
      <c r="L67" s="237">
        <f t="shared" si="6"/>
        <v>60.000000000000007</v>
      </c>
      <c r="M67" s="237"/>
      <c r="N67" s="220"/>
      <c r="O67" s="58">
        <v>42</v>
      </c>
      <c r="P67" s="220"/>
      <c r="Q67" s="238"/>
      <c r="R67" s="220"/>
      <c r="S67" s="220"/>
      <c r="T67" s="220"/>
      <c r="U67" s="220"/>
      <c r="V67" s="220"/>
      <c r="W67" s="220"/>
      <c r="X67" s="220"/>
    </row>
    <row r="68" spans="1:24" s="132" customFormat="1" ht="15" customHeight="1">
      <c r="A68" s="219" t="s">
        <v>169</v>
      </c>
      <c r="B68" s="219"/>
      <c r="C68" s="219"/>
      <c r="D68" s="219"/>
      <c r="E68" s="219"/>
      <c r="F68" s="219"/>
      <c r="G68" s="219"/>
      <c r="H68" s="219"/>
      <c r="I68" s="219"/>
      <c r="J68" s="219"/>
      <c r="K68" s="219"/>
      <c r="L68" s="235">
        <f t="shared" si="6"/>
        <v>60.000000000000007</v>
      </c>
      <c r="M68" s="238"/>
      <c r="N68" s="220"/>
      <c r="O68" s="58">
        <v>42</v>
      </c>
      <c r="P68" s="220"/>
      <c r="Q68" s="238"/>
      <c r="R68" s="220"/>
      <c r="S68" s="220"/>
      <c r="T68" s="220"/>
      <c r="U68" s="220"/>
      <c r="V68" s="220"/>
      <c r="W68" s="220"/>
      <c r="X68" s="220"/>
    </row>
    <row r="69" spans="1:24" s="132" customFormat="1" ht="15" customHeight="1">
      <c r="A69" s="102" t="s">
        <v>170</v>
      </c>
      <c r="L69" s="238">
        <f t="shared" si="6"/>
        <v>72.857142857142861</v>
      </c>
      <c r="M69" s="238"/>
      <c r="N69" s="220"/>
      <c r="O69" s="58">
        <v>51</v>
      </c>
      <c r="P69" s="220"/>
      <c r="Q69" s="238"/>
      <c r="R69" s="220"/>
      <c r="S69" s="220"/>
      <c r="T69" s="220"/>
      <c r="U69" s="220"/>
      <c r="V69" s="220"/>
      <c r="W69" s="220"/>
      <c r="X69" s="220"/>
    </row>
    <row r="70" spans="1:24" s="132" customFormat="1" ht="15" customHeight="1">
      <c r="A70" s="219" t="s">
        <v>171</v>
      </c>
      <c r="B70" s="219"/>
      <c r="C70" s="219"/>
      <c r="D70" s="219"/>
      <c r="E70" s="219"/>
      <c r="F70" s="219"/>
      <c r="G70" s="219"/>
      <c r="H70" s="219"/>
      <c r="I70" s="219"/>
      <c r="J70" s="219"/>
      <c r="K70" s="219"/>
      <c r="L70" s="235">
        <f t="shared" si="6"/>
        <v>57.142857142857146</v>
      </c>
      <c r="M70" s="238"/>
      <c r="N70" s="220"/>
      <c r="O70" s="58">
        <v>40</v>
      </c>
      <c r="P70" s="220"/>
      <c r="Q70" s="238"/>
      <c r="R70" s="220"/>
      <c r="S70" s="220"/>
      <c r="T70" s="220"/>
      <c r="U70" s="220"/>
      <c r="V70" s="220"/>
      <c r="W70" s="220"/>
      <c r="X70" s="220"/>
    </row>
    <row r="71" spans="1:24" s="132" customFormat="1" ht="15" customHeight="1">
      <c r="A71" s="221" t="s">
        <v>172</v>
      </c>
      <c r="B71" s="221"/>
      <c r="C71" s="239"/>
      <c r="D71" s="239"/>
      <c r="E71" s="239"/>
      <c r="F71" s="239"/>
      <c r="G71" s="239"/>
      <c r="H71" s="239"/>
      <c r="I71" s="239"/>
      <c r="J71" s="239"/>
      <c r="K71" s="239"/>
      <c r="L71" s="240">
        <f t="shared" si="6"/>
        <v>95.714285714285722</v>
      </c>
      <c r="M71" s="247"/>
      <c r="N71" s="220"/>
      <c r="O71" s="58">
        <v>67</v>
      </c>
      <c r="P71" s="220"/>
      <c r="Q71" s="247"/>
      <c r="R71" s="220"/>
      <c r="S71" s="220"/>
      <c r="T71" s="220"/>
      <c r="U71" s="220"/>
      <c r="V71" s="220"/>
      <c r="W71" s="220"/>
      <c r="X71" s="220"/>
    </row>
    <row r="72" spans="1:24" s="132" customFormat="1" ht="5.0999999999999996" customHeight="1">
      <c r="A72" s="102"/>
      <c r="B72" s="102"/>
      <c r="C72" s="102"/>
      <c r="D72" s="102"/>
      <c r="E72" s="102"/>
      <c r="F72" s="102"/>
      <c r="G72" s="102"/>
      <c r="H72" s="102"/>
      <c r="I72" s="102"/>
      <c r="J72" s="102"/>
      <c r="K72" s="102"/>
      <c r="L72" s="190"/>
      <c r="M72" s="190"/>
      <c r="N72" s="231"/>
      <c r="O72" s="190"/>
      <c r="P72" s="231"/>
      <c r="Q72" s="190"/>
      <c r="R72" s="231"/>
      <c r="S72" s="231"/>
      <c r="T72" s="231"/>
      <c r="U72" s="231"/>
      <c r="V72" s="231"/>
      <c r="W72" s="231"/>
      <c r="X72" s="231"/>
    </row>
    <row r="73" spans="1:24" s="132" customFormat="1" ht="15" customHeight="1">
      <c r="A73" s="242" t="s">
        <v>173</v>
      </c>
      <c r="L73" s="243"/>
      <c r="M73" s="243"/>
      <c r="O73" s="243"/>
      <c r="Q73" s="111"/>
    </row>
    <row r="74" spans="1:24" s="132" customFormat="1" ht="15" customHeight="1">
      <c r="A74" s="132" t="s">
        <v>174</v>
      </c>
      <c r="L74" s="244" t="s">
        <v>29</v>
      </c>
      <c r="M74" s="244"/>
      <c r="O74" s="245" t="s">
        <v>29</v>
      </c>
      <c r="Q74" s="325"/>
    </row>
    <row r="75" spans="1:24" s="132" customFormat="1" ht="15" customHeight="1">
      <c r="A75" s="219" t="s">
        <v>175</v>
      </c>
      <c r="B75" s="219"/>
      <c r="C75" s="219"/>
      <c r="D75" s="219"/>
      <c r="E75" s="219"/>
      <c r="F75" s="219"/>
      <c r="G75" s="219"/>
      <c r="H75" s="219"/>
      <c r="I75" s="219"/>
      <c r="J75" s="219"/>
      <c r="K75" s="219"/>
      <c r="L75" s="240">
        <f t="shared" ref="L75:L88" si="7">O75/(1-$O$2)</f>
        <v>97.142857142857153</v>
      </c>
      <c r="M75" s="247"/>
      <c r="O75" s="58">
        <v>68</v>
      </c>
      <c r="Q75" s="247"/>
    </row>
    <row r="76" spans="1:24" s="132" customFormat="1" ht="15" customHeight="1">
      <c r="A76" s="219" t="s">
        <v>176</v>
      </c>
      <c r="B76" s="219"/>
      <c r="C76" s="219"/>
      <c r="D76" s="219"/>
      <c r="E76" s="219"/>
      <c r="F76" s="219"/>
      <c r="G76" s="219"/>
      <c r="H76" s="219"/>
      <c r="I76" s="219"/>
      <c r="J76" s="219"/>
      <c r="K76" s="219"/>
      <c r="L76" s="240">
        <f t="shared" si="7"/>
        <v>97.142857142857153</v>
      </c>
      <c r="M76" s="247"/>
      <c r="O76" s="58">
        <v>68</v>
      </c>
      <c r="Q76" s="247"/>
    </row>
    <row r="77" spans="1:24" s="132" customFormat="1" ht="15" customHeight="1">
      <c r="A77" s="132" t="s">
        <v>177</v>
      </c>
      <c r="L77" s="246">
        <f t="shared" si="7"/>
        <v>252.85714285714286</v>
      </c>
      <c r="M77" s="246"/>
      <c r="O77" s="58">
        <v>177</v>
      </c>
      <c r="Q77" s="247"/>
    </row>
    <row r="78" spans="1:24" s="132" customFormat="1" ht="15" customHeight="1">
      <c r="A78" s="219" t="s">
        <v>178</v>
      </c>
      <c r="B78" s="219"/>
      <c r="C78" s="219"/>
      <c r="D78" s="219"/>
      <c r="E78" s="219"/>
      <c r="F78" s="219"/>
      <c r="G78" s="219"/>
      <c r="H78" s="219"/>
      <c r="I78" s="219"/>
      <c r="J78" s="219"/>
      <c r="K78" s="219"/>
      <c r="L78" s="240">
        <f t="shared" si="7"/>
        <v>97.142857142857153</v>
      </c>
      <c r="M78" s="247"/>
      <c r="O78" s="58">
        <v>68</v>
      </c>
      <c r="Q78" s="247"/>
    </row>
    <row r="79" spans="1:24" s="132" customFormat="1" ht="15" customHeight="1">
      <c r="A79" s="132" t="s">
        <v>179</v>
      </c>
      <c r="L79" s="247">
        <f t="shared" si="7"/>
        <v>222.85714285714286</v>
      </c>
      <c r="M79" s="247"/>
      <c r="O79" s="58">
        <v>156</v>
      </c>
      <c r="Q79" s="247"/>
    </row>
    <row r="80" spans="1:24" s="132" customFormat="1" ht="15" customHeight="1">
      <c r="A80" s="219" t="s">
        <v>180</v>
      </c>
      <c r="B80" s="219"/>
      <c r="C80" s="219"/>
      <c r="D80" s="219"/>
      <c r="E80" s="219"/>
      <c r="F80" s="219"/>
      <c r="G80" s="219"/>
      <c r="H80" s="219"/>
      <c r="I80" s="219"/>
      <c r="J80" s="219"/>
      <c r="K80" s="219"/>
      <c r="L80" s="240">
        <f t="shared" si="7"/>
        <v>97.142857142857153</v>
      </c>
      <c r="M80" s="247"/>
      <c r="O80" s="58">
        <v>68</v>
      </c>
      <c r="Q80" s="247"/>
    </row>
    <row r="81" spans="1:17" s="132" customFormat="1" ht="15" customHeight="1">
      <c r="A81" s="132" t="s">
        <v>181</v>
      </c>
      <c r="L81" s="247">
        <f t="shared" si="7"/>
        <v>222.85714285714286</v>
      </c>
      <c r="M81" s="247"/>
      <c r="O81" s="58">
        <v>156</v>
      </c>
      <c r="Q81" s="247"/>
    </row>
    <row r="82" spans="1:17" s="132" customFormat="1" ht="15" customHeight="1">
      <c r="A82" s="219" t="s">
        <v>182</v>
      </c>
      <c r="B82" s="219"/>
      <c r="C82" s="219"/>
      <c r="D82" s="219"/>
      <c r="E82" s="219"/>
      <c r="F82" s="219"/>
      <c r="G82" s="219"/>
      <c r="H82" s="219"/>
      <c r="I82" s="219"/>
      <c r="J82" s="219"/>
      <c r="K82" s="219"/>
      <c r="L82" s="240">
        <f t="shared" si="7"/>
        <v>97.142857142857153</v>
      </c>
      <c r="M82" s="247"/>
      <c r="O82" s="58">
        <v>68</v>
      </c>
      <c r="Q82" s="247"/>
    </row>
    <row r="83" spans="1:17" s="132" customFormat="1" ht="15" customHeight="1">
      <c r="A83" s="132" t="s">
        <v>183</v>
      </c>
      <c r="L83" s="247">
        <f t="shared" si="7"/>
        <v>57.142857142857146</v>
      </c>
      <c r="M83" s="247"/>
      <c r="O83" s="58">
        <v>40</v>
      </c>
      <c r="Q83" s="247"/>
    </row>
    <row r="84" spans="1:17" s="132" customFormat="1" ht="15" customHeight="1">
      <c r="A84" s="219" t="s">
        <v>184</v>
      </c>
      <c r="B84" s="219"/>
      <c r="C84" s="219"/>
      <c r="D84" s="219"/>
      <c r="E84" s="219"/>
      <c r="F84" s="219"/>
      <c r="G84" s="219"/>
      <c r="H84" s="219"/>
      <c r="I84" s="219"/>
      <c r="J84" s="219"/>
      <c r="K84" s="219"/>
      <c r="L84" s="240">
        <f t="shared" si="7"/>
        <v>42.857142857142861</v>
      </c>
      <c r="M84" s="247"/>
      <c r="O84" s="58">
        <v>30</v>
      </c>
      <c r="Q84" s="247"/>
    </row>
    <row r="85" spans="1:17" s="132" customFormat="1" ht="15" customHeight="1">
      <c r="A85" s="132" t="s">
        <v>185</v>
      </c>
      <c r="L85" s="247">
        <f t="shared" si="7"/>
        <v>85.714285714285722</v>
      </c>
      <c r="M85" s="247"/>
      <c r="O85" s="58">
        <v>60</v>
      </c>
      <c r="Q85" s="247"/>
    </row>
    <row r="86" spans="1:17" s="132" customFormat="1" ht="15" customHeight="1">
      <c r="A86" s="219" t="s">
        <v>186</v>
      </c>
      <c r="B86" s="219"/>
      <c r="C86" s="219"/>
      <c r="D86" s="219"/>
      <c r="E86" s="219"/>
      <c r="F86" s="219"/>
      <c r="G86" s="219"/>
      <c r="H86" s="219"/>
      <c r="I86" s="219"/>
      <c r="J86" s="219"/>
      <c r="K86" s="219"/>
      <c r="L86" s="240">
        <f t="shared" si="7"/>
        <v>42.857142857142861</v>
      </c>
      <c r="M86" s="247"/>
      <c r="O86" s="58">
        <v>30</v>
      </c>
      <c r="Q86" s="247"/>
    </row>
    <row r="87" spans="1:17" s="132" customFormat="1" ht="15" customHeight="1">
      <c r="A87" s="132" t="s">
        <v>187</v>
      </c>
      <c r="L87" s="240">
        <f t="shared" si="7"/>
        <v>42.857142857142861</v>
      </c>
      <c r="M87" s="247"/>
      <c r="O87" s="58">
        <v>30</v>
      </c>
      <c r="Q87" s="247"/>
    </row>
    <row r="88" spans="1:17" s="132" customFormat="1" ht="15" customHeight="1">
      <c r="A88" s="248" t="s">
        <v>188</v>
      </c>
      <c r="B88" s="219"/>
      <c r="C88" s="219"/>
      <c r="D88" s="219"/>
      <c r="E88" s="219"/>
      <c r="F88" s="219"/>
      <c r="G88" s="219"/>
      <c r="H88" s="219"/>
      <c r="I88" s="219"/>
      <c r="J88" s="219"/>
      <c r="K88" s="219"/>
      <c r="L88" s="247">
        <f t="shared" si="7"/>
        <v>271.42857142857144</v>
      </c>
      <c r="M88" s="247"/>
      <c r="O88" s="58">
        <v>190</v>
      </c>
      <c r="Q88" s="247"/>
    </row>
    <row r="89" spans="1:17" s="132" customFormat="1" ht="15" customHeight="1">
      <c r="A89" s="219" t="s">
        <v>189</v>
      </c>
      <c r="B89" s="219"/>
      <c r="C89" s="219"/>
      <c r="D89" s="219"/>
      <c r="E89" s="219"/>
      <c r="F89" s="219"/>
      <c r="G89" s="219"/>
      <c r="H89" s="219"/>
      <c r="I89" s="219"/>
      <c r="J89" s="219"/>
      <c r="K89" s="219"/>
      <c r="L89" s="249">
        <v>-6</v>
      </c>
      <c r="M89" s="423"/>
      <c r="O89" s="58">
        <v>-6</v>
      </c>
      <c r="Q89" s="423"/>
    </row>
    <row r="90" spans="1:17" ht="5.0999999999999996" customHeight="1">
      <c r="L90" s="202"/>
      <c r="M90" s="202"/>
      <c r="O90" s="202"/>
      <c r="Q90" s="204"/>
    </row>
    <row r="91" spans="1:17" s="132" customFormat="1" ht="17.25">
      <c r="A91" s="242" t="s">
        <v>190</v>
      </c>
      <c r="K91" s="233"/>
      <c r="L91" s="250"/>
      <c r="M91" s="250"/>
      <c r="O91" s="250"/>
      <c r="Q91" s="303"/>
    </row>
    <row r="92" spans="1:17" s="132" customFormat="1">
      <c r="A92" s="132" t="s">
        <v>191</v>
      </c>
      <c r="L92" s="233" t="s">
        <v>29</v>
      </c>
      <c r="M92" s="233"/>
      <c r="O92" s="234" t="s">
        <v>29</v>
      </c>
      <c r="Q92" s="302"/>
    </row>
    <row r="93" spans="1:17" s="132" customFormat="1" ht="17.25">
      <c r="A93" s="219" t="s">
        <v>192</v>
      </c>
      <c r="B93" s="219"/>
      <c r="C93" s="219"/>
      <c r="D93" s="219"/>
      <c r="E93" s="219"/>
      <c r="F93" s="219"/>
      <c r="G93" s="219"/>
      <c r="H93" s="219"/>
      <c r="I93" s="219"/>
      <c r="J93" s="219"/>
      <c r="K93" s="219"/>
      <c r="L93" s="251">
        <v>-50</v>
      </c>
      <c r="M93" s="258"/>
      <c r="O93" s="58">
        <v>-50</v>
      </c>
      <c r="Q93" s="258"/>
    </row>
    <row r="94" spans="1:17" s="132" customFormat="1" ht="17.25">
      <c r="A94" s="219" t="s">
        <v>193</v>
      </c>
      <c r="B94" s="219"/>
      <c r="C94" s="219"/>
      <c r="D94" s="219"/>
      <c r="E94" s="219"/>
      <c r="F94" s="219"/>
      <c r="G94" s="219"/>
      <c r="H94" s="219"/>
      <c r="I94" s="219"/>
      <c r="J94" s="219"/>
      <c r="K94" s="219"/>
      <c r="L94" s="252">
        <f t="shared" ref="L94:L95" si="8">O94/(1-$O$2)</f>
        <v>42.857142857142861</v>
      </c>
      <c r="M94" s="254"/>
      <c r="O94" s="58">
        <v>30</v>
      </c>
      <c r="Q94" s="254"/>
    </row>
    <row r="95" spans="1:17" s="132" customFormat="1" ht="17.25">
      <c r="A95" s="102" t="s">
        <v>194</v>
      </c>
      <c r="B95" s="102"/>
      <c r="C95" s="102"/>
      <c r="D95" s="102"/>
      <c r="E95" s="102"/>
      <c r="F95" s="102"/>
      <c r="G95" s="102"/>
      <c r="H95" s="102"/>
      <c r="I95" s="102"/>
      <c r="J95" s="102"/>
      <c r="K95" s="102"/>
      <c r="L95" s="254">
        <f t="shared" si="8"/>
        <v>75.714285714285722</v>
      </c>
      <c r="M95" s="254"/>
      <c r="O95" s="58">
        <v>53</v>
      </c>
      <c r="Q95" s="254"/>
    </row>
    <row r="96" spans="1:17" s="132" customFormat="1">
      <c r="A96" s="219" t="s">
        <v>195</v>
      </c>
      <c r="B96" s="219"/>
      <c r="C96" s="219"/>
      <c r="D96" s="219"/>
      <c r="E96" s="219"/>
      <c r="F96" s="219"/>
      <c r="G96" s="219"/>
      <c r="H96" s="219"/>
      <c r="I96" s="219"/>
      <c r="J96" s="219"/>
      <c r="K96" s="219"/>
      <c r="L96" s="252" t="s">
        <v>151</v>
      </c>
      <c r="M96" s="254"/>
      <c r="O96" s="253" t="s">
        <v>151</v>
      </c>
      <c r="Q96" s="254"/>
    </row>
    <row r="97" spans="1:17" s="132" customFormat="1" ht="17.25">
      <c r="A97" s="102" t="s">
        <v>196</v>
      </c>
      <c r="B97" s="102"/>
      <c r="C97" s="102"/>
      <c r="D97" s="102"/>
      <c r="E97" s="102"/>
      <c r="F97" s="102"/>
      <c r="G97" s="102"/>
      <c r="H97" s="102"/>
      <c r="I97" s="102"/>
      <c r="J97" s="102"/>
      <c r="K97" s="102"/>
      <c r="L97" s="254">
        <f t="shared" ref="L97:L100" si="9">O97/(1-$O$2)</f>
        <v>98.571428571428584</v>
      </c>
      <c r="M97" s="254"/>
      <c r="O97" s="58">
        <v>69</v>
      </c>
      <c r="Q97" s="254"/>
    </row>
    <row r="98" spans="1:17" s="132" customFormat="1" ht="17.25">
      <c r="A98" s="219" t="s">
        <v>183</v>
      </c>
      <c r="B98" s="219"/>
      <c r="C98" s="219"/>
      <c r="D98" s="219"/>
      <c r="E98" s="219"/>
      <c r="F98" s="219"/>
      <c r="G98" s="219"/>
      <c r="H98" s="219"/>
      <c r="I98" s="219"/>
      <c r="J98" s="219"/>
      <c r="K98" s="219"/>
      <c r="L98" s="255">
        <f t="shared" si="9"/>
        <v>57.142857142857146</v>
      </c>
      <c r="M98" s="256"/>
      <c r="O98" s="58">
        <v>40</v>
      </c>
      <c r="Q98" s="256"/>
    </row>
    <row r="99" spans="1:17" s="132" customFormat="1" ht="17.25">
      <c r="A99" s="226" t="s">
        <v>197</v>
      </c>
      <c r="B99" s="102"/>
      <c r="C99" s="102"/>
      <c r="D99" s="102"/>
      <c r="E99" s="102"/>
      <c r="F99" s="102"/>
      <c r="G99" s="102"/>
      <c r="H99" s="102"/>
      <c r="I99" s="102"/>
      <c r="J99" s="102"/>
      <c r="K99" s="102"/>
      <c r="L99" s="256">
        <f t="shared" si="9"/>
        <v>140</v>
      </c>
      <c r="M99" s="256"/>
      <c r="O99" s="58">
        <v>98</v>
      </c>
      <c r="Q99" s="256"/>
    </row>
    <row r="100" spans="1:17" s="132" customFormat="1" ht="17.25">
      <c r="A100" s="221" t="s">
        <v>198</v>
      </c>
      <c r="B100" s="219"/>
      <c r="C100" s="219"/>
      <c r="D100" s="219"/>
      <c r="E100" s="219"/>
      <c r="F100" s="219"/>
      <c r="G100" s="219"/>
      <c r="H100" s="219"/>
      <c r="I100" s="219"/>
      <c r="J100" s="219"/>
      <c r="K100" s="219"/>
      <c r="L100" s="255">
        <f t="shared" si="9"/>
        <v>101.42857142857143</v>
      </c>
      <c r="M100" s="256"/>
      <c r="O100" s="58">
        <v>71</v>
      </c>
      <c r="Q100" s="256"/>
    </row>
    <row r="101" spans="1:17" s="132" customFormat="1" ht="17.25">
      <c r="A101" s="257" t="s">
        <v>189</v>
      </c>
      <c r="B101" s="102"/>
      <c r="C101" s="102"/>
      <c r="D101" s="102"/>
      <c r="E101" s="102"/>
      <c r="F101" s="102"/>
      <c r="G101" s="102"/>
      <c r="H101" s="102"/>
      <c r="I101" s="102"/>
      <c r="J101" s="102"/>
      <c r="K101" s="102"/>
      <c r="L101" s="258">
        <v>-6</v>
      </c>
      <c r="M101" s="258"/>
      <c r="O101" s="58">
        <v>-6</v>
      </c>
      <c r="Q101" s="258"/>
    </row>
    <row r="102" spans="1:17" s="132" customFormat="1" ht="17.25">
      <c r="A102" s="219" t="s">
        <v>199</v>
      </c>
      <c r="B102" s="219"/>
      <c r="C102" s="219"/>
      <c r="D102" s="219"/>
      <c r="E102" s="219"/>
      <c r="F102" s="219"/>
      <c r="G102" s="219"/>
      <c r="H102" s="219"/>
      <c r="I102" s="219"/>
      <c r="J102" s="219"/>
      <c r="K102" s="219"/>
      <c r="L102" s="255">
        <f>O102/(1-$O$2)</f>
        <v>60.000000000000007</v>
      </c>
      <c r="M102" s="256"/>
      <c r="O102" s="58">
        <v>42</v>
      </c>
      <c r="Q102" s="256"/>
    </row>
    <row r="103" spans="1:17" s="132" customFormat="1" ht="5.0999999999999996" customHeight="1">
      <c r="A103" s="102"/>
      <c r="B103" s="102"/>
      <c r="C103" s="102"/>
      <c r="D103" s="102"/>
      <c r="E103" s="102"/>
      <c r="F103" s="102"/>
      <c r="G103" s="102"/>
      <c r="H103" s="102"/>
      <c r="I103" s="102"/>
      <c r="J103" s="102"/>
      <c r="K103" s="102"/>
      <c r="L103" s="259"/>
      <c r="M103" s="259"/>
      <c r="O103" s="259"/>
      <c r="Q103" s="259"/>
    </row>
    <row r="104" spans="1:17">
      <c r="A104" s="260" t="s">
        <v>200</v>
      </c>
      <c r="Q104" s="210"/>
    </row>
    <row r="105" spans="1:17" ht="16.5" customHeight="1">
      <c r="A105" s="210" t="s">
        <v>201</v>
      </c>
      <c r="B105" s="210"/>
      <c r="C105" s="210"/>
      <c r="D105" s="210"/>
      <c r="E105" s="210"/>
      <c r="F105" s="210"/>
      <c r="G105" s="210"/>
      <c r="H105" s="210"/>
      <c r="I105" s="210"/>
      <c r="J105" s="210"/>
      <c r="K105" s="217"/>
      <c r="L105" s="261">
        <f t="shared" ref="L105:L111" si="10">O105/(1-$O$2)</f>
        <v>114.28571428571429</v>
      </c>
      <c r="M105" s="261"/>
      <c r="O105" s="58">
        <v>80</v>
      </c>
      <c r="Q105" s="425"/>
    </row>
    <row r="106" spans="1:17" ht="16.5" customHeight="1">
      <c r="A106" s="197" t="s">
        <v>202</v>
      </c>
      <c r="B106" s="197"/>
      <c r="C106" s="197"/>
      <c r="D106" s="197"/>
      <c r="E106" s="197"/>
      <c r="F106" s="197"/>
      <c r="G106" s="197"/>
      <c r="H106" s="197"/>
      <c r="I106" s="197"/>
      <c r="J106" s="197"/>
      <c r="K106" s="197"/>
      <c r="L106" s="262">
        <f t="shared" si="10"/>
        <v>228.57142857142858</v>
      </c>
      <c r="M106" s="425"/>
      <c r="O106" s="58">
        <v>160</v>
      </c>
      <c r="Q106" s="425"/>
    </row>
    <row r="107" spans="1:17" ht="16.5" customHeight="1">
      <c r="A107" s="210" t="s">
        <v>203</v>
      </c>
      <c r="B107" s="210"/>
      <c r="C107" s="210"/>
      <c r="D107" s="210"/>
      <c r="E107" s="210"/>
      <c r="F107" s="210"/>
      <c r="G107" s="210"/>
      <c r="H107" s="210"/>
      <c r="I107" s="210"/>
      <c r="L107" s="261">
        <f t="shared" si="10"/>
        <v>150</v>
      </c>
      <c r="M107" s="261"/>
      <c r="O107" s="58">
        <v>105</v>
      </c>
      <c r="Q107" s="425"/>
    </row>
    <row r="108" spans="1:17" ht="16.5" customHeight="1">
      <c r="A108" s="197" t="s">
        <v>172</v>
      </c>
      <c r="B108" s="197"/>
      <c r="C108" s="197"/>
      <c r="D108" s="197"/>
      <c r="E108" s="197"/>
      <c r="F108" s="197"/>
      <c r="G108" s="197"/>
      <c r="H108" s="197"/>
      <c r="I108" s="197"/>
      <c r="J108" s="197"/>
      <c r="K108" s="197"/>
      <c r="L108" s="262">
        <f t="shared" si="10"/>
        <v>97.142857142857153</v>
      </c>
      <c r="M108" s="425"/>
      <c r="O108" s="58">
        <v>68</v>
      </c>
      <c r="Q108" s="425"/>
    </row>
    <row r="109" spans="1:17" ht="16.5" customHeight="1">
      <c r="A109" s="210" t="s">
        <v>204</v>
      </c>
      <c r="B109" s="210"/>
      <c r="C109" s="210"/>
      <c r="D109" s="210"/>
      <c r="E109" s="210"/>
      <c r="F109" s="210"/>
      <c r="G109" s="210"/>
      <c r="H109" s="210"/>
      <c r="I109" s="210"/>
      <c r="L109" s="261">
        <f t="shared" si="10"/>
        <v>247.14285714285717</v>
      </c>
      <c r="M109" s="261"/>
      <c r="O109" s="58">
        <v>173</v>
      </c>
      <c r="Q109" s="425"/>
    </row>
    <row r="110" spans="1:17" ht="16.5" customHeight="1">
      <c r="A110" s="197" t="s">
        <v>205</v>
      </c>
      <c r="B110" s="197"/>
      <c r="C110" s="197"/>
      <c r="D110" s="197"/>
      <c r="E110" s="197"/>
      <c r="F110" s="197"/>
      <c r="G110" s="197"/>
      <c r="H110" s="197"/>
      <c r="I110" s="197"/>
      <c r="J110" s="197"/>
      <c r="K110" s="197"/>
      <c r="L110" s="262">
        <f t="shared" si="10"/>
        <v>17.142857142857142</v>
      </c>
      <c r="M110" s="425"/>
      <c r="O110" s="58">
        <v>12</v>
      </c>
      <c r="Q110" s="425"/>
    </row>
    <row r="111" spans="1:17" ht="16.5" customHeight="1">
      <c r="A111" s="197" t="s">
        <v>206</v>
      </c>
      <c r="B111" s="197"/>
      <c r="C111" s="197"/>
      <c r="D111" s="197"/>
      <c r="E111" s="197"/>
      <c r="F111" s="197"/>
      <c r="G111" s="197"/>
      <c r="H111" s="197"/>
      <c r="I111" s="197"/>
      <c r="J111" s="197"/>
      <c r="K111" s="197"/>
      <c r="L111" s="262">
        <f t="shared" si="10"/>
        <v>17.142857142857142</v>
      </c>
      <c r="M111" s="425"/>
      <c r="O111" s="58">
        <v>12</v>
      </c>
      <c r="Q111" s="425"/>
    </row>
    <row r="112" spans="1:17" ht="15" customHeight="1">
      <c r="A112" s="210"/>
      <c r="B112" s="210"/>
      <c r="C112" s="210"/>
      <c r="D112" s="210"/>
      <c r="E112" s="210"/>
      <c r="F112" s="210"/>
      <c r="G112" s="210"/>
      <c r="H112" s="210"/>
      <c r="I112" s="210"/>
      <c r="Q112" s="210"/>
    </row>
    <row r="113" spans="1:17" ht="15" customHeight="1">
      <c r="A113" s="210"/>
      <c r="B113" s="210"/>
      <c r="C113" s="210"/>
      <c r="D113" s="210"/>
      <c r="E113" s="210"/>
      <c r="F113" s="210"/>
      <c r="G113" s="210"/>
      <c r="H113" s="210"/>
      <c r="I113" s="210"/>
      <c r="Q113" s="210"/>
    </row>
    <row r="114" spans="1:17" ht="15" customHeight="1">
      <c r="A114" s="210"/>
      <c r="B114" s="210"/>
      <c r="C114" s="210"/>
      <c r="D114" s="210"/>
      <c r="E114" s="210"/>
      <c r="F114" s="210"/>
      <c r="G114" s="210"/>
      <c r="H114" s="210"/>
      <c r="I114" s="210"/>
      <c r="Q114" s="210"/>
    </row>
    <row r="115" spans="1:17" ht="15" customHeight="1">
      <c r="A115" s="210"/>
      <c r="B115" s="210"/>
      <c r="C115" s="210"/>
      <c r="D115" s="210"/>
      <c r="E115" s="210"/>
      <c r="F115" s="210"/>
      <c r="G115" s="210"/>
      <c r="H115" s="210"/>
      <c r="I115" s="210"/>
      <c r="Q115" s="210"/>
    </row>
    <row r="116" spans="1:17" ht="15" customHeight="1">
      <c r="A116" s="210"/>
      <c r="B116" s="210"/>
      <c r="C116" s="210"/>
      <c r="D116" s="210"/>
      <c r="E116" s="210"/>
      <c r="F116" s="210"/>
      <c r="G116" s="210"/>
      <c r="H116" s="210"/>
      <c r="I116" s="210"/>
      <c r="Q116" s="210"/>
    </row>
    <row r="117" spans="1:17" ht="15" customHeight="1">
      <c r="A117" s="210"/>
      <c r="B117" s="210"/>
      <c r="C117" s="210"/>
      <c r="D117" s="210"/>
      <c r="E117" s="210"/>
      <c r="F117" s="210"/>
      <c r="G117" s="210"/>
      <c r="H117" s="210"/>
      <c r="I117" s="210"/>
      <c r="Q117" s="210"/>
    </row>
    <row r="118" spans="1:17" ht="18" customHeight="1">
      <c r="A118" s="210"/>
      <c r="B118" s="210"/>
      <c r="C118" s="210"/>
      <c r="D118" s="210"/>
      <c r="E118" s="210"/>
      <c r="F118" s="210"/>
      <c r="G118" s="210"/>
      <c r="H118" s="210"/>
      <c r="I118" s="210"/>
      <c r="Q118" s="210"/>
    </row>
    <row r="119" spans="1:17" ht="15" customHeight="1">
      <c r="A119" s="516" t="str">
        <f>+'Dealer Fiberglass'!A49:F49</f>
        <v xml:space="preserve">EFFECTIVE DATE OF JANUARY 15, 2019FGG.  SUPERSEDES ALL PREVIOUS PRICE SCHEDULES.  DUE TO CONTINUOUS PRODUCT IMPROVEMENTS, PRICES AND PRODUCT FEATURES ARE SUBJECT TO CHANGE WITHOUT NOTICE.  POSSESSION OF THIS PRICE LIST DOES NOT CONSTITUTE AN OFFER TO SELL. </v>
      </c>
      <c r="B119" s="516"/>
      <c r="C119" s="516"/>
      <c r="D119" s="516"/>
      <c r="E119" s="516"/>
      <c r="F119" s="516"/>
      <c r="G119" s="516"/>
      <c r="H119" s="516"/>
      <c r="I119" s="516"/>
      <c r="J119" s="516"/>
      <c r="K119" s="516"/>
      <c r="L119" s="516"/>
      <c r="M119" s="432"/>
      <c r="Q119" s="210"/>
    </row>
    <row r="120" spans="1:17" ht="15" customHeight="1">
      <c r="A120" s="516"/>
      <c r="B120" s="516"/>
      <c r="C120" s="516"/>
      <c r="D120" s="516"/>
      <c r="E120" s="516"/>
      <c r="F120" s="516"/>
      <c r="G120" s="516"/>
      <c r="H120" s="516"/>
      <c r="I120" s="516"/>
      <c r="J120" s="516"/>
      <c r="K120" s="516"/>
      <c r="L120" s="516"/>
      <c r="M120" s="432"/>
      <c r="Q120" s="210"/>
    </row>
    <row r="121" spans="1:17" s="132" customFormat="1" ht="17.25">
      <c r="A121" s="263" t="s">
        <v>207</v>
      </c>
      <c r="B121" s="263"/>
      <c r="C121" s="264"/>
      <c r="D121" s="264"/>
      <c r="E121" s="264"/>
      <c r="F121" s="264"/>
      <c r="G121" s="264"/>
      <c r="H121" s="264"/>
      <c r="I121" s="264"/>
      <c r="J121" s="264"/>
      <c r="K121" s="264"/>
      <c r="L121" s="194" t="s">
        <v>16</v>
      </c>
      <c r="M121" s="194"/>
      <c r="O121" s="76" t="s">
        <v>15</v>
      </c>
      <c r="Q121" s="418"/>
    </row>
    <row r="122" spans="1:17" s="132" customFormat="1">
      <c r="A122" s="265" t="s">
        <v>208</v>
      </c>
      <c r="B122" s="265"/>
      <c r="L122" s="233" t="s">
        <v>209</v>
      </c>
      <c r="M122" s="233"/>
      <c r="Q122" s="102"/>
    </row>
    <row r="123" spans="1:17" s="132" customFormat="1">
      <c r="A123" s="221" t="s">
        <v>210</v>
      </c>
      <c r="B123" s="221"/>
      <c r="C123" s="219"/>
      <c r="D123" s="219"/>
      <c r="E123" s="219"/>
      <c r="F123" s="219"/>
      <c r="G123" s="219"/>
      <c r="H123" s="219"/>
      <c r="I123" s="219"/>
      <c r="J123" s="219"/>
      <c r="K123" s="219"/>
      <c r="L123" s="266" t="s">
        <v>209</v>
      </c>
      <c r="M123" s="302"/>
      <c r="Q123" s="102"/>
    </row>
    <row r="124" spans="1:17">
      <c r="A124" s="210"/>
      <c r="B124" s="210"/>
      <c r="C124" s="210"/>
      <c r="D124" s="210"/>
      <c r="E124" s="210"/>
      <c r="F124" s="210"/>
      <c r="G124" s="210"/>
      <c r="H124" s="210"/>
      <c r="I124" s="210"/>
      <c r="J124" s="210"/>
      <c r="K124" s="210"/>
      <c r="L124" s="217"/>
      <c r="M124" s="217"/>
      <c r="Q124" s="210"/>
    </row>
    <row r="125" spans="1:17" ht="17.25">
      <c r="A125" s="210"/>
      <c r="B125" s="210"/>
      <c r="C125" s="210"/>
      <c r="D125" s="210"/>
      <c r="E125" s="210"/>
      <c r="F125" s="210"/>
      <c r="G125" s="210"/>
      <c r="H125" s="210"/>
      <c r="I125" s="210"/>
      <c r="J125" s="210"/>
      <c r="K125" s="267" t="s">
        <v>211</v>
      </c>
      <c r="L125" s="268">
        <f t="shared" ref="L125:L143" si="11">O125/(1-$O$2)</f>
        <v>132.85714285714286</v>
      </c>
      <c r="M125" s="247"/>
      <c r="O125" s="58">
        <v>93</v>
      </c>
      <c r="Q125" s="247"/>
    </row>
    <row r="126" spans="1:17" ht="17.25">
      <c r="A126" s="210"/>
      <c r="B126" s="210"/>
      <c r="C126" s="210"/>
      <c r="D126" s="210"/>
      <c r="E126" s="210"/>
      <c r="F126" s="210"/>
      <c r="G126" s="210"/>
      <c r="H126" s="210"/>
      <c r="I126" s="210"/>
      <c r="J126" s="210"/>
      <c r="K126" s="221" t="s">
        <v>212</v>
      </c>
      <c r="L126" s="240">
        <f t="shared" si="11"/>
        <v>182.85714285714286</v>
      </c>
      <c r="M126" s="247"/>
      <c r="O126" s="58">
        <v>128</v>
      </c>
      <c r="Q126" s="247"/>
    </row>
    <row r="127" spans="1:17" ht="17.25">
      <c r="A127" s="210"/>
      <c r="B127" s="210"/>
      <c r="C127" s="210"/>
      <c r="D127" s="210"/>
      <c r="E127" s="210"/>
      <c r="F127" s="210"/>
      <c r="G127" s="210"/>
      <c r="H127" s="210"/>
      <c r="I127" s="210"/>
      <c r="J127" s="210"/>
      <c r="K127" s="221" t="s">
        <v>213</v>
      </c>
      <c r="L127" s="240">
        <f t="shared" si="11"/>
        <v>205.71428571428572</v>
      </c>
      <c r="M127" s="247"/>
      <c r="O127" s="58">
        <v>144</v>
      </c>
      <c r="Q127" s="247"/>
    </row>
    <row r="128" spans="1:17" ht="17.25">
      <c r="A128" s="210"/>
      <c r="B128" s="210"/>
      <c r="C128" s="210"/>
      <c r="D128" s="210"/>
      <c r="E128" s="210"/>
      <c r="F128" s="210"/>
      <c r="G128" s="210"/>
      <c r="H128" s="210"/>
      <c r="I128" s="210"/>
      <c r="J128" s="210"/>
      <c r="K128" s="221" t="s">
        <v>214</v>
      </c>
      <c r="L128" s="240">
        <f t="shared" si="11"/>
        <v>217.14285714285717</v>
      </c>
      <c r="M128" s="247"/>
      <c r="O128" s="58">
        <v>152</v>
      </c>
      <c r="Q128" s="247"/>
    </row>
    <row r="129" spans="1:17" ht="17.25">
      <c r="A129" s="210"/>
      <c r="B129" s="210"/>
      <c r="C129" s="210"/>
      <c r="D129" s="210"/>
      <c r="E129" s="210"/>
      <c r="F129" s="210"/>
      <c r="G129" s="210"/>
      <c r="H129" s="210"/>
      <c r="I129" s="210"/>
      <c r="J129" s="210"/>
      <c r="K129" s="221" t="s">
        <v>215</v>
      </c>
      <c r="L129" s="240">
        <f t="shared" si="11"/>
        <v>222.85714285714286</v>
      </c>
      <c r="M129" s="247"/>
      <c r="O129" s="58">
        <v>156</v>
      </c>
      <c r="Q129" s="247"/>
    </row>
    <row r="130" spans="1:17" ht="17.25">
      <c r="A130" s="210"/>
      <c r="B130" s="210"/>
      <c r="C130" s="210"/>
      <c r="D130" s="210"/>
      <c r="E130" s="210"/>
      <c r="F130" s="210"/>
      <c r="G130" s="210"/>
      <c r="H130" s="210"/>
      <c r="I130" s="210"/>
      <c r="J130" s="210"/>
      <c r="K130" s="221" t="s">
        <v>216</v>
      </c>
      <c r="L130" s="240">
        <f t="shared" si="11"/>
        <v>260</v>
      </c>
      <c r="M130" s="247"/>
      <c r="O130" s="58">
        <v>182</v>
      </c>
      <c r="Q130" s="247"/>
    </row>
    <row r="131" spans="1:17" ht="17.25">
      <c r="A131" s="210"/>
      <c r="B131" s="210"/>
      <c r="C131" s="210"/>
      <c r="D131" s="210"/>
      <c r="E131" s="210"/>
      <c r="F131" s="210"/>
      <c r="G131" s="210"/>
      <c r="H131" s="210"/>
      <c r="I131" s="210"/>
      <c r="J131" s="210"/>
      <c r="K131" s="221" t="s">
        <v>217</v>
      </c>
      <c r="L131" s="240">
        <f t="shared" si="11"/>
        <v>167.14285714285717</v>
      </c>
      <c r="M131" s="247"/>
      <c r="O131" s="58">
        <v>117</v>
      </c>
      <c r="Q131" s="247"/>
    </row>
    <row r="132" spans="1:17" ht="17.25">
      <c r="A132" s="210"/>
      <c r="B132" s="210"/>
      <c r="C132" s="210"/>
      <c r="D132" s="210"/>
      <c r="E132" s="210"/>
      <c r="F132" s="210"/>
      <c r="G132" s="210"/>
      <c r="H132" s="210"/>
      <c r="I132" s="210"/>
      <c r="J132" s="210"/>
      <c r="K132" s="221" t="s">
        <v>218</v>
      </c>
      <c r="L132" s="240">
        <f t="shared" si="11"/>
        <v>252.85714285714286</v>
      </c>
      <c r="M132" s="247"/>
      <c r="O132" s="58">
        <v>177</v>
      </c>
      <c r="Q132" s="247"/>
    </row>
    <row r="133" spans="1:17" ht="17.25">
      <c r="A133" s="210"/>
      <c r="B133" s="210"/>
      <c r="C133" s="210"/>
      <c r="D133" s="210"/>
      <c r="E133" s="210"/>
      <c r="F133" s="210"/>
      <c r="G133" s="210"/>
      <c r="H133" s="210"/>
      <c r="I133" s="210"/>
      <c r="J133" s="210"/>
      <c r="K133" s="221" t="s">
        <v>219</v>
      </c>
      <c r="L133" s="268">
        <f t="shared" si="11"/>
        <v>201.42857142857144</v>
      </c>
      <c r="M133" s="247"/>
      <c r="O133" s="58">
        <v>141</v>
      </c>
      <c r="Q133" s="247"/>
    </row>
    <row r="134" spans="1:17" ht="17.25">
      <c r="A134" s="210"/>
      <c r="B134" s="210"/>
      <c r="C134" s="210"/>
      <c r="D134" s="210"/>
      <c r="E134" s="210"/>
      <c r="F134" s="210"/>
      <c r="G134" s="210"/>
      <c r="H134" s="210"/>
      <c r="I134" s="210"/>
      <c r="J134" s="210"/>
      <c r="K134" s="221" t="s">
        <v>220</v>
      </c>
      <c r="L134" s="240">
        <f t="shared" si="11"/>
        <v>201.42857142857144</v>
      </c>
      <c r="M134" s="247"/>
      <c r="O134" s="58">
        <v>141</v>
      </c>
      <c r="Q134" s="247"/>
    </row>
    <row r="135" spans="1:17" ht="17.25">
      <c r="A135" s="210"/>
      <c r="B135" s="210"/>
      <c r="C135" s="210"/>
      <c r="D135" s="210"/>
      <c r="E135" s="210"/>
      <c r="F135" s="210"/>
      <c r="G135" s="210"/>
      <c r="H135" s="210"/>
      <c r="I135" s="210"/>
      <c r="J135" s="210"/>
      <c r="K135" s="221" t="s">
        <v>221</v>
      </c>
      <c r="L135" s="240">
        <f t="shared" si="11"/>
        <v>244.28571428571431</v>
      </c>
      <c r="M135" s="247"/>
      <c r="O135" s="58">
        <v>171</v>
      </c>
      <c r="Q135" s="247"/>
    </row>
    <row r="136" spans="1:17" ht="17.25">
      <c r="A136" s="210"/>
      <c r="B136" s="210"/>
      <c r="C136" s="210"/>
      <c r="D136" s="210"/>
      <c r="E136" s="210"/>
      <c r="F136" s="210"/>
      <c r="G136" s="210"/>
      <c r="H136" s="210"/>
      <c r="I136" s="210"/>
      <c r="J136" s="210"/>
      <c r="K136" s="221" t="s">
        <v>222</v>
      </c>
      <c r="L136" s="240">
        <f t="shared" si="11"/>
        <v>201.42857142857144</v>
      </c>
      <c r="M136" s="247"/>
      <c r="O136" s="58">
        <v>141</v>
      </c>
      <c r="Q136" s="247"/>
    </row>
    <row r="137" spans="1:17" ht="17.25">
      <c r="A137" s="210"/>
      <c r="B137" s="210"/>
      <c r="C137" s="210"/>
      <c r="D137" s="210"/>
      <c r="E137" s="210"/>
      <c r="F137" s="210"/>
      <c r="G137" s="210"/>
      <c r="H137" s="210"/>
      <c r="I137" s="210"/>
      <c r="J137" s="210"/>
      <c r="K137" s="221" t="s">
        <v>223</v>
      </c>
      <c r="L137" s="240">
        <f t="shared" si="11"/>
        <v>215.71428571428572</v>
      </c>
      <c r="M137" s="247"/>
      <c r="O137" s="58">
        <v>151</v>
      </c>
      <c r="Q137" s="247"/>
    </row>
    <row r="138" spans="1:17" ht="17.25">
      <c r="A138" s="210"/>
      <c r="B138" s="210"/>
      <c r="C138" s="210"/>
      <c r="D138" s="210"/>
      <c r="E138" s="210"/>
      <c r="F138" s="210"/>
      <c r="G138" s="210"/>
      <c r="H138" s="210"/>
      <c r="I138" s="210"/>
      <c r="J138" s="210"/>
      <c r="K138" s="221" t="s">
        <v>224</v>
      </c>
      <c r="L138" s="240">
        <f t="shared" si="11"/>
        <v>215.71428571428572</v>
      </c>
      <c r="M138" s="247"/>
      <c r="O138" s="58">
        <v>151</v>
      </c>
      <c r="Q138" s="247"/>
    </row>
    <row r="139" spans="1:17" ht="17.25">
      <c r="A139" s="210"/>
      <c r="B139" s="210"/>
      <c r="C139" s="210"/>
      <c r="D139" s="210"/>
      <c r="E139" s="210"/>
      <c r="F139" s="210"/>
      <c r="G139" s="210"/>
      <c r="H139" s="210"/>
      <c r="I139" s="210"/>
      <c r="J139" s="210"/>
      <c r="K139" s="221" t="s">
        <v>225</v>
      </c>
      <c r="L139" s="240">
        <f t="shared" si="11"/>
        <v>260</v>
      </c>
      <c r="M139" s="247"/>
      <c r="O139" s="58">
        <v>182</v>
      </c>
      <c r="Q139" s="247"/>
    </row>
    <row r="140" spans="1:17" ht="17.25">
      <c r="A140" s="210"/>
      <c r="B140" s="210"/>
      <c r="C140" s="210"/>
      <c r="D140" s="210"/>
      <c r="E140" s="210"/>
      <c r="F140" s="210"/>
      <c r="G140" s="210"/>
      <c r="H140" s="210"/>
      <c r="I140" s="210"/>
      <c r="J140" s="210"/>
      <c r="K140" s="221" t="s">
        <v>226</v>
      </c>
      <c r="L140" s="240">
        <f t="shared" si="11"/>
        <v>260</v>
      </c>
      <c r="M140" s="247"/>
      <c r="O140" s="58">
        <v>182</v>
      </c>
      <c r="Q140" s="247"/>
    </row>
    <row r="141" spans="1:17" ht="17.25">
      <c r="A141" s="210"/>
      <c r="B141" s="210"/>
      <c r="C141" s="210"/>
      <c r="D141" s="210"/>
      <c r="E141" s="210"/>
      <c r="F141" s="210"/>
      <c r="G141" s="210"/>
      <c r="H141" s="210"/>
      <c r="I141" s="210"/>
      <c r="J141" s="210"/>
      <c r="K141" s="221" t="s">
        <v>227</v>
      </c>
      <c r="L141" s="240">
        <f t="shared" si="11"/>
        <v>62.857142857142861</v>
      </c>
      <c r="M141" s="247"/>
      <c r="O141" s="58">
        <v>44</v>
      </c>
      <c r="Q141" s="247"/>
    </row>
    <row r="142" spans="1:17" ht="17.25">
      <c r="A142" s="210"/>
      <c r="B142" s="210"/>
      <c r="C142" s="210"/>
      <c r="D142" s="210"/>
      <c r="E142" s="210"/>
      <c r="F142" s="210"/>
      <c r="G142" s="210"/>
      <c r="H142" s="210"/>
      <c r="I142" s="210"/>
      <c r="J142" s="210"/>
      <c r="K142" s="221" t="s">
        <v>228</v>
      </c>
      <c r="L142" s="240">
        <f t="shared" si="11"/>
        <v>55.714285714285715</v>
      </c>
      <c r="M142" s="247"/>
      <c r="O142" s="58">
        <v>39</v>
      </c>
      <c r="Q142" s="247"/>
    </row>
    <row r="143" spans="1:17" ht="17.25">
      <c r="A143" s="210"/>
      <c r="B143" s="210"/>
      <c r="C143" s="210"/>
      <c r="D143" s="210"/>
      <c r="E143" s="210"/>
      <c r="F143" s="210"/>
      <c r="G143" s="210"/>
      <c r="H143" s="210"/>
      <c r="I143" s="210"/>
      <c r="J143" s="210"/>
      <c r="K143" s="221" t="s">
        <v>229</v>
      </c>
      <c r="L143" s="240">
        <f t="shared" si="11"/>
        <v>55.714285714285715</v>
      </c>
      <c r="M143" s="247"/>
      <c r="O143" s="58">
        <v>39</v>
      </c>
      <c r="Q143" s="247"/>
    </row>
    <row r="144" spans="1:17" ht="3" customHeight="1">
      <c r="A144" s="210"/>
      <c r="B144" s="210"/>
      <c r="C144" s="210"/>
      <c r="D144" s="210"/>
      <c r="E144" s="210"/>
      <c r="F144" s="210"/>
      <c r="G144" s="210"/>
      <c r="H144" s="210"/>
      <c r="I144" s="210"/>
      <c r="J144" s="210"/>
      <c r="K144" s="210"/>
      <c r="L144" s="217"/>
      <c r="M144" s="217"/>
      <c r="Q144" s="210"/>
    </row>
    <row r="145" spans="1:18" ht="17.25">
      <c r="A145" s="242" t="s">
        <v>55</v>
      </c>
      <c r="B145" s="242"/>
      <c r="C145" s="242"/>
      <c r="D145" s="242"/>
      <c r="E145" s="242"/>
      <c r="F145" s="242"/>
      <c r="G145" s="132"/>
      <c r="H145" s="132"/>
      <c r="I145" s="132"/>
      <c r="J145" s="132"/>
      <c r="K145" s="132"/>
      <c r="L145" s="233"/>
      <c r="M145" s="233"/>
      <c r="Q145" s="210"/>
    </row>
    <row r="146" spans="1:18">
      <c r="A146" s="265" t="s">
        <v>428</v>
      </c>
      <c r="B146" s="265"/>
      <c r="C146" s="132"/>
      <c r="D146" s="132"/>
      <c r="E146" s="132"/>
      <c r="F146" s="132"/>
      <c r="G146" s="132"/>
      <c r="H146" s="132"/>
      <c r="I146" s="132"/>
      <c r="J146" s="132"/>
      <c r="K146" s="132"/>
      <c r="L146" s="233" t="s">
        <v>29</v>
      </c>
      <c r="M146" s="233"/>
      <c r="O146" s="50" t="s">
        <v>29</v>
      </c>
      <c r="Q146" s="210"/>
    </row>
    <row r="147" spans="1:18" ht="17.25">
      <c r="A147" s="221" t="s">
        <v>230</v>
      </c>
      <c r="B147" s="221"/>
      <c r="C147" s="219"/>
      <c r="D147" s="219"/>
      <c r="E147" s="219"/>
      <c r="F147" s="219"/>
      <c r="G147" s="219"/>
      <c r="H147" s="219"/>
      <c r="I147" s="219"/>
      <c r="J147" s="219"/>
      <c r="K147" s="219"/>
      <c r="L147" s="235">
        <f t="shared" ref="L147:L154" si="12">O147/(1-$O$2)</f>
        <v>52.857142857142861</v>
      </c>
      <c r="M147" s="238"/>
      <c r="O147" s="58">
        <v>37</v>
      </c>
      <c r="Q147" s="238"/>
    </row>
    <row r="148" spans="1:18" ht="17.25">
      <c r="A148" s="221" t="s">
        <v>231</v>
      </c>
      <c r="B148" s="221"/>
      <c r="C148" s="219"/>
      <c r="D148" s="219"/>
      <c r="E148" s="219"/>
      <c r="F148" s="219"/>
      <c r="G148" s="219"/>
      <c r="H148" s="219"/>
      <c r="I148" s="219"/>
      <c r="J148" s="219"/>
      <c r="K148" s="219"/>
      <c r="L148" s="235">
        <f t="shared" si="12"/>
        <v>105.71428571428572</v>
      </c>
      <c r="M148" s="238"/>
      <c r="O148" s="58">
        <v>74</v>
      </c>
      <c r="Q148" s="238"/>
    </row>
    <row r="149" spans="1:18" ht="17.25">
      <c r="A149" s="265" t="s">
        <v>232</v>
      </c>
      <c r="B149" s="265"/>
      <c r="C149" s="132"/>
      <c r="D149" s="132"/>
      <c r="E149" s="132"/>
      <c r="F149" s="132"/>
      <c r="G149" s="132"/>
      <c r="H149" s="132"/>
      <c r="I149" s="132"/>
      <c r="J149" s="132"/>
      <c r="K149" s="132"/>
      <c r="L149" s="237">
        <f t="shared" si="12"/>
        <v>124.28571428571429</v>
      </c>
      <c r="M149" s="237"/>
      <c r="O149" s="58">
        <v>87</v>
      </c>
      <c r="Q149" s="238"/>
    </row>
    <row r="150" spans="1:18" ht="17.25">
      <c r="A150" s="221" t="s">
        <v>233</v>
      </c>
      <c r="B150" s="221"/>
      <c r="C150" s="219"/>
      <c r="D150" s="219"/>
      <c r="E150" s="219"/>
      <c r="F150" s="219"/>
      <c r="G150" s="219"/>
      <c r="H150" s="219"/>
      <c r="I150" s="219"/>
      <c r="J150" s="219"/>
      <c r="K150" s="219"/>
      <c r="L150" s="235">
        <f t="shared" si="12"/>
        <v>124.28571428571429</v>
      </c>
      <c r="M150" s="238"/>
      <c r="O150" s="58">
        <v>87</v>
      </c>
      <c r="Q150" s="238"/>
    </row>
    <row r="151" spans="1:18" ht="15" customHeight="1">
      <c r="A151" s="265" t="s">
        <v>234</v>
      </c>
      <c r="B151" s="265"/>
      <c r="C151" s="132"/>
      <c r="D151" s="132"/>
      <c r="E151" s="132"/>
      <c r="F151" s="132"/>
      <c r="G151" s="132"/>
      <c r="H151" s="132"/>
      <c r="I151" s="132"/>
      <c r="J151" s="132"/>
      <c r="K151" s="132"/>
      <c r="L151" s="237">
        <f t="shared" si="12"/>
        <v>195.71428571428572</v>
      </c>
      <c r="M151" s="237"/>
      <c r="O151" s="58">
        <v>137</v>
      </c>
      <c r="Q151" s="238"/>
    </row>
    <row r="152" spans="1:18" ht="17.25">
      <c r="A152" s="221" t="s">
        <v>235</v>
      </c>
      <c r="B152" s="221"/>
      <c r="C152" s="219"/>
      <c r="D152" s="219"/>
      <c r="E152" s="219"/>
      <c r="F152" s="219"/>
      <c r="G152" s="219"/>
      <c r="H152" s="219"/>
      <c r="I152" s="219"/>
      <c r="J152" s="219"/>
      <c r="K152" s="219"/>
      <c r="L152" s="235">
        <f t="shared" si="12"/>
        <v>248.57142857142858</v>
      </c>
      <c r="M152" s="238"/>
      <c r="O152" s="58">
        <v>174</v>
      </c>
      <c r="Q152" s="238"/>
    </row>
    <row r="153" spans="1:18" ht="17.25">
      <c r="A153" s="265" t="s">
        <v>236</v>
      </c>
      <c r="B153" s="265"/>
      <c r="C153" s="132"/>
      <c r="D153" s="132"/>
      <c r="E153" s="132"/>
      <c r="F153" s="132"/>
      <c r="G153" s="132"/>
      <c r="H153" s="132"/>
      <c r="I153" s="132"/>
      <c r="J153" s="132"/>
      <c r="K153" s="132"/>
      <c r="L153" s="246">
        <f t="shared" si="12"/>
        <v>25.714285714285715</v>
      </c>
      <c r="M153" s="246"/>
      <c r="O153" s="58">
        <v>18</v>
      </c>
      <c r="Q153" s="247"/>
    </row>
    <row r="154" spans="1:18" ht="17.25">
      <c r="A154" s="219" t="s">
        <v>237</v>
      </c>
      <c r="B154" s="219"/>
      <c r="C154" s="219"/>
      <c r="D154" s="219"/>
      <c r="E154" s="219"/>
      <c r="F154" s="219"/>
      <c r="G154" s="219"/>
      <c r="H154" s="219"/>
      <c r="I154" s="219"/>
      <c r="J154" s="219"/>
      <c r="K154" s="219"/>
      <c r="L154" s="240">
        <f t="shared" si="12"/>
        <v>57.142857142857146</v>
      </c>
      <c r="M154" s="247"/>
      <c r="O154" s="58">
        <v>40</v>
      </c>
      <c r="Q154" s="247"/>
    </row>
    <row r="155" spans="1:18" ht="5.0999999999999996" customHeight="1">
      <c r="Q155" s="210"/>
    </row>
    <row r="156" spans="1:18" ht="15" customHeight="1">
      <c r="A156" s="260" t="s">
        <v>238</v>
      </c>
      <c r="Q156" s="210"/>
    </row>
    <row r="157" spans="1:18" ht="12" customHeight="1">
      <c r="Q157" s="210"/>
    </row>
    <row r="158" spans="1:18" ht="15" customHeight="1">
      <c r="A158" s="269"/>
      <c r="B158" s="132"/>
      <c r="C158" s="132"/>
      <c r="D158" s="132"/>
      <c r="E158" s="132"/>
      <c r="F158" s="132"/>
      <c r="G158" s="132"/>
      <c r="H158" s="132"/>
      <c r="I158" s="132"/>
      <c r="J158" s="132"/>
      <c r="K158" s="132"/>
      <c r="L158" s="233"/>
      <c r="M158" s="233"/>
      <c r="Q158" s="210"/>
      <c r="R158" s="200"/>
    </row>
    <row r="159" spans="1:18" ht="15" customHeight="1">
      <c r="A159" s="226"/>
      <c r="B159" s="226"/>
      <c r="C159" s="102"/>
      <c r="D159" s="102"/>
      <c r="E159" s="102"/>
      <c r="F159" s="102"/>
      <c r="G159" s="102"/>
      <c r="H159" s="102"/>
      <c r="I159" s="102"/>
      <c r="J159" s="102"/>
      <c r="K159" s="102"/>
      <c r="L159" s="254"/>
      <c r="M159" s="254"/>
      <c r="Q159" s="210"/>
      <c r="R159" s="200"/>
    </row>
    <row r="160" spans="1:18" ht="15" customHeight="1">
      <c r="A160" s="226"/>
      <c r="B160" s="226"/>
      <c r="C160" s="102"/>
      <c r="D160" s="102"/>
      <c r="E160" s="102"/>
      <c r="F160" s="102"/>
      <c r="G160" s="102"/>
      <c r="H160" s="102"/>
      <c r="I160" s="102"/>
      <c r="J160" s="102"/>
      <c r="K160" s="102"/>
      <c r="L160" s="256"/>
      <c r="M160" s="256"/>
      <c r="Q160" s="210"/>
    </row>
    <row r="161" spans="1:17" ht="15" customHeight="1">
      <c r="A161" s="226"/>
      <c r="B161" s="226"/>
      <c r="C161" s="270"/>
      <c r="D161" s="270"/>
      <c r="E161" s="270"/>
      <c r="F161" s="270"/>
      <c r="G161" s="270"/>
      <c r="H161" s="270"/>
      <c r="I161" s="270"/>
      <c r="J161" s="270"/>
      <c r="K161" s="270"/>
      <c r="L161" s="247"/>
      <c r="M161" s="247"/>
      <c r="Q161" s="210"/>
    </row>
    <row r="162" spans="1:17" ht="15" customHeight="1">
      <c r="A162" s="226"/>
      <c r="B162" s="226"/>
      <c r="C162" s="270"/>
      <c r="D162" s="270"/>
      <c r="E162" s="270"/>
      <c r="F162" s="270"/>
      <c r="G162" s="270"/>
      <c r="H162" s="270"/>
      <c r="I162" s="270"/>
      <c r="J162" s="270"/>
      <c r="K162" s="270"/>
      <c r="L162" s="247"/>
      <c r="M162" s="247"/>
      <c r="Q162" s="210"/>
    </row>
    <row r="163" spans="1:17" ht="15" customHeight="1">
      <c r="A163" s="102"/>
      <c r="B163" s="102"/>
      <c r="C163" s="102"/>
      <c r="D163" s="102"/>
      <c r="E163" s="102"/>
      <c r="F163" s="102"/>
      <c r="G163" s="102"/>
      <c r="H163" s="102"/>
      <c r="I163" s="102"/>
      <c r="J163" s="102"/>
      <c r="K163" s="102"/>
      <c r="L163" s="247"/>
      <c r="M163" s="247"/>
      <c r="Q163" s="210"/>
    </row>
    <row r="164" spans="1:17" ht="15" customHeight="1">
      <c r="A164" s="102"/>
      <c r="B164" s="102"/>
      <c r="C164" s="102"/>
      <c r="D164" s="102"/>
      <c r="E164" s="102"/>
      <c r="F164" s="102"/>
      <c r="G164" s="102"/>
      <c r="H164" s="102"/>
      <c r="I164" s="102"/>
      <c r="J164" s="102"/>
      <c r="K164" s="102"/>
      <c r="L164" s="238"/>
      <c r="M164" s="238"/>
      <c r="Q164" s="210"/>
    </row>
    <row r="165" spans="1:17" ht="15" customHeight="1">
      <c r="A165" s="102"/>
      <c r="B165" s="102"/>
      <c r="C165" s="102"/>
      <c r="D165" s="102"/>
      <c r="E165" s="102"/>
      <c r="F165" s="102"/>
      <c r="G165" s="102"/>
      <c r="H165" s="102"/>
      <c r="I165" s="102"/>
      <c r="J165" s="102"/>
      <c r="K165" s="102"/>
      <c r="L165" s="238"/>
      <c r="M165" s="238"/>
      <c r="Q165" s="210"/>
    </row>
    <row r="166" spans="1:17" ht="9.75" customHeight="1">
      <c r="A166" s="102"/>
      <c r="B166" s="102"/>
      <c r="C166" s="102"/>
      <c r="D166" s="102"/>
      <c r="E166" s="102"/>
      <c r="F166" s="102"/>
      <c r="G166" s="102"/>
      <c r="H166" s="102"/>
      <c r="I166" s="102"/>
      <c r="J166" s="102"/>
      <c r="K166" s="102"/>
      <c r="L166" s="238"/>
      <c r="M166" s="238"/>
      <c r="Q166" s="210"/>
    </row>
    <row r="167" spans="1:17" ht="15" customHeight="1">
      <c r="A167" s="13" t="s">
        <v>66</v>
      </c>
      <c r="B167" s="13"/>
      <c r="C167" s="13"/>
      <c r="D167" s="94"/>
      <c r="E167" s="13"/>
      <c r="F167" s="88"/>
      <c r="G167" s="219"/>
      <c r="H167" s="219"/>
      <c r="I167" s="219"/>
      <c r="J167" s="219"/>
      <c r="K167" s="219"/>
      <c r="L167" s="240">
        <f t="shared" ref="L167:L168" si="13">O167/(1-$O$2)</f>
        <v>100</v>
      </c>
      <c r="M167" s="246"/>
      <c r="O167" s="58">
        <v>70</v>
      </c>
      <c r="Q167" s="247"/>
    </row>
    <row r="168" spans="1:17" ht="15" customHeight="1">
      <c r="A168" s="13" t="s">
        <v>67</v>
      </c>
      <c r="B168" s="13"/>
      <c r="C168" s="13"/>
      <c r="D168" s="94"/>
      <c r="E168" s="13"/>
      <c r="F168" s="88"/>
      <c r="G168" s="219"/>
      <c r="H168" s="219"/>
      <c r="I168" s="219"/>
      <c r="J168" s="219"/>
      <c r="K168" s="219"/>
      <c r="L168" s="240">
        <f t="shared" si="13"/>
        <v>71.428571428571431</v>
      </c>
      <c r="M168" s="247"/>
      <c r="O168" s="58">
        <v>50</v>
      </c>
      <c r="Q168" s="247"/>
    </row>
    <row r="169" spans="1:17">
      <c r="Q169" s="210"/>
    </row>
    <row r="170" spans="1:17">
      <c r="Q170" s="210"/>
    </row>
    <row r="171" spans="1:17">
      <c r="Q171" s="210"/>
    </row>
    <row r="172" spans="1:17">
      <c r="A172" s="516" t="str">
        <f>+'Dealer Fiberglass'!A49:F49</f>
        <v xml:space="preserve">EFFECTIVE DATE OF JANUARY 15, 2019FGG.  SUPERSEDES ALL PREVIOUS PRICE SCHEDULES.  DUE TO CONTINUOUS PRODUCT IMPROVEMENTS, PRICES AND PRODUCT FEATURES ARE SUBJECT TO CHANGE WITHOUT NOTICE.  POSSESSION OF THIS PRICE LIST DOES NOT CONSTITUTE AN OFFER TO SELL. </v>
      </c>
      <c r="B172" s="516"/>
      <c r="C172" s="516"/>
      <c r="D172" s="516"/>
      <c r="E172" s="516"/>
      <c r="F172" s="516"/>
      <c r="G172" s="516"/>
      <c r="H172" s="516"/>
      <c r="I172" s="516"/>
      <c r="J172" s="516"/>
      <c r="K172" s="516"/>
      <c r="L172" s="516"/>
      <c r="M172" s="432"/>
      <c r="Q172" s="210"/>
    </row>
    <row r="173" spans="1:17">
      <c r="A173" s="516"/>
      <c r="B173" s="516"/>
      <c r="C173" s="516"/>
      <c r="D173" s="516"/>
      <c r="E173" s="516"/>
      <c r="F173" s="516"/>
      <c r="G173" s="516"/>
      <c r="H173" s="516"/>
      <c r="I173" s="516"/>
      <c r="J173" s="516"/>
      <c r="K173" s="516"/>
      <c r="L173" s="516"/>
      <c r="M173" s="432"/>
      <c r="Q173" s="210"/>
    </row>
    <row r="174" spans="1:17">
      <c r="Q174" s="210"/>
    </row>
    <row r="175" spans="1:17">
      <c r="Q175" s="210"/>
    </row>
    <row r="176" spans="1:17">
      <c r="Q176" s="210"/>
    </row>
    <row r="177" spans="17:17">
      <c r="Q177" s="210"/>
    </row>
    <row r="178" spans="17:17">
      <c r="Q178" s="210"/>
    </row>
    <row r="179" spans="17:17">
      <c r="Q179" s="210"/>
    </row>
    <row r="180" spans="17:17">
      <c r="Q180" s="210"/>
    </row>
    <row r="181" spans="17:17">
      <c r="Q181" s="210"/>
    </row>
    <row r="182" spans="17:17">
      <c r="Q182" s="210"/>
    </row>
    <row r="183" spans="17:17">
      <c r="Q183" s="210"/>
    </row>
    <row r="184" spans="17:17">
      <c r="Q184" s="210"/>
    </row>
    <row r="185" spans="17:17">
      <c r="Q185" s="210"/>
    </row>
    <row r="186" spans="17:17">
      <c r="Q186" s="210"/>
    </row>
    <row r="187" spans="17:17">
      <c r="Q187" s="210"/>
    </row>
    <row r="188" spans="17:17">
      <c r="Q188" s="210"/>
    </row>
    <row r="189" spans="17:17">
      <c r="Q189" s="210"/>
    </row>
    <row r="190" spans="17:17">
      <c r="Q190" s="210"/>
    </row>
    <row r="191" spans="17:17">
      <c r="Q191" s="210"/>
    </row>
    <row r="192" spans="17:17">
      <c r="Q192" s="210"/>
    </row>
    <row r="193" spans="17:17">
      <c r="Q193" s="210"/>
    </row>
    <row r="194" spans="17:17">
      <c r="Q194" s="210"/>
    </row>
    <row r="195" spans="17:17">
      <c r="Q195" s="210"/>
    </row>
    <row r="196" spans="17:17">
      <c r="Q196" s="210"/>
    </row>
    <row r="197" spans="17:17">
      <c r="Q197" s="210"/>
    </row>
    <row r="198" spans="17:17">
      <c r="Q198" s="210"/>
    </row>
    <row r="199" spans="17:17">
      <c r="Q199" s="210"/>
    </row>
    <row r="200" spans="17:17">
      <c r="Q200" s="210"/>
    </row>
    <row r="201" spans="17:17">
      <c r="Q201" s="210"/>
    </row>
    <row r="202" spans="17:17">
      <c r="Q202" s="210"/>
    </row>
    <row r="203" spans="17:17">
      <c r="Q203" s="210"/>
    </row>
    <row r="204" spans="17:17">
      <c r="Q204" s="210"/>
    </row>
    <row r="205" spans="17:17">
      <c r="Q205" s="210"/>
    </row>
    <row r="206" spans="17:17">
      <c r="Q206" s="210"/>
    </row>
    <row r="207" spans="17:17">
      <c r="Q207" s="210"/>
    </row>
    <row r="208" spans="17:17">
      <c r="Q208" s="210"/>
    </row>
    <row r="209" spans="17:17">
      <c r="Q209" s="210"/>
    </row>
    <row r="210" spans="17:17">
      <c r="Q210" s="210"/>
    </row>
    <row r="211" spans="17:17">
      <c r="Q211" s="210"/>
    </row>
    <row r="212" spans="17:17">
      <c r="Q212" s="210"/>
    </row>
    <row r="213" spans="17:17">
      <c r="Q213" s="210"/>
    </row>
    <row r="214" spans="17:17">
      <c r="Q214" s="210"/>
    </row>
    <row r="215" spans="17:17">
      <c r="Q215" s="210"/>
    </row>
    <row r="216" spans="17:17">
      <c r="Q216" s="210"/>
    </row>
    <row r="217" spans="17:17">
      <c r="Q217" s="210"/>
    </row>
    <row r="218" spans="17:17">
      <c r="Q218" s="210"/>
    </row>
    <row r="219" spans="17:17">
      <c r="Q219" s="210"/>
    </row>
    <row r="220" spans="17:17">
      <c r="Q220" s="210"/>
    </row>
    <row r="221" spans="17:17">
      <c r="Q221" s="210"/>
    </row>
    <row r="222" spans="17:17">
      <c r="Q222" s="210"/>
    </row>
    <row r="223" spans="17:17">
      <c r="Q223" s="210"/>
    </row>
  </sheetData>
  <mergeCells count="14">
    <mergeCell ref="A119:L120"/>
    <mergeCell ref="A172:L173"/>
    <mergeCell ref="K9:L9"/>
    <mergeCell ref="K10:L10"/>
    <mergeCell ref="K11:L11"/>
    <mergeCell ref="H14:L15"/>
    <mergeCell ref="B18:F20"/>
    <mergeCell ref="A62:L63"/>
    <mergeCell ref="K8:L8"/>
    <mergeCell ref="A1:L1"/>
    <mergeCell ref="A2:L2"/>
    <mergeCell ref="A3:L3"/>
    <mergeCell ref="K6:L6"/>
    <mergeCell ref="K7:L7"/>
  </mergeCells>
  <printOptions horizontalCentered="1"/>
  <pageMargins left="0.5" right="0.25" top="0.25" bottom="0.25" header="0.3" footer="0.3"/>
  <pageSetup scale="74" orientation="portrait" r:id="rId1"/>
  <rowBreaks count="1" manualBreakCount="1">
    <brk id="6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00000"/>
  </sheetPr>
  <dimension ref="A1:X227"/>
  <sheetViews>
    <sheetView zoomScaleNormal="100" zoomScaleSheetLayoutView="100" zoomScalePageLayoutView="120" workbookViewId="0">
      <selection activeCell="M1" sqref="M1"/>
    </sheetView>
  </sheetViews>
  <sheetFormatPr defaultRowHeight="16.5"/>
  <cols>
    <col min="1" max="1" width="6.5703125" style="50" customWidth="1"/>
    <col min="2" max="14" width="10.7109375" style="50" customWidth="1"/>
    <col min="15" max="15" width="18.28515625" style="50" customWidth="1"/>
    <col min="16" max="16384" width="9.140625" style="50"/>
  </cols>
  <sheetData>
    <row r="1" spans="1:19" ht="39" thickBot="1">
      <c r="A1" s="502" t="s">
        <v>407</v>
      </c>
      <c r="B1" s="502"/>
      <c r="C1" s="502"/>
      <c r="D1" s="502"/>
      <c r="E1" s="502"/>
      <c r="F1" s="502"/>
      <c r="G1" s="502"/>
      <c r="H1" s="502"/>
      <c r="I1" s="502"/>
      <c r="J1" s="502"/>
      <c r="K1" s="502"/>
      <c r="L1" s="502"/>
      <c r="M1" s="429"/>
    </row>
    <row r="2" spans="1:19" ht="27" thickBot="1">
      <c r="A2" s="503" t="str">
        <f>+'Dealer Fiberglass'!A2:F2</f>
        <v xml:space="preserve"> EFFECTIVE: JANUARY 15, 2019</v>
      </c>
      <c r="B2" s="503"/>
      <c r="C2" s="503"/>
      <c r="D2" s="503"/>
      <c r="E2" s="503"/>
      <c r="F2" s="503"/>
      <c r="G2" s="503"/>
      <c r="H2" s="503"/>
      <c r="I2" s="503"/>
      <c r="J2" s="503"/>
      <c r="K2" s="503"/>
      <c r="L2" s="503"/>
      <c r="M2" s="430"/>
      <c r="O2" s="43">
        <f>+'Calculator Tips'!B23</f>
        <v>0.3</v>
      </c>
      <c r="P2" s="39" t="s">
        <v>13</v>
      </c>
      <c r="Q2" s="1"/>
    </row>
    <row r="3" spans="1:19" ht="20.25">
      <c r="A3" s="512" t="str">
        <f>+'Dealer Fiberglass'!A3</f>
        <v>TAG WEST DIVISION | PHONE: 800-655-5337 | FAX: 800-266-5337</v>
      </c>
      <c r="B3" s="512"/>
      <c r="C3" s="512"/>
      <c r="D3" s="512"/>
      <c r="E3" s="512"/>
      <c r="F3" s="512"/>
      <c r="G3" s="512"/>
      <c r="H3" s="512"/>
      <c r="I3" s="512"/>
      <c r="J3" s="512"/>
      <c r="K3" s="512"/>
      <c r="L3" s="512"/>
      <c r="M3" s="431"/>
      <c r="O3" s="38" t="s">
        <v>14</v>
      </c>
      <c r="P3" s="49"/>
      <c r="Q3" s="1"/>
    </row>
    <row r="4" spans="1:19" ht="26.25">
      <c r="A4" s="191"/>
      <c r="B4" s="191"/>
      <c r="C4" s="191"/>
      <c r="D4" s="191"/>
      <c r="E4" s="191"/>
      <c r="F4" s="191"/>
      <c r="G4" s="191"/>
      <c r="H4" s="191"/>
      <c r="I4" s="191"/>
      <c r="J4" s="191"/>
      <c r="K4" s="191"/>
      <c r="L4" s="191"/>
      <c r="M4" s="191"/>
      <c r="P4" s="436"/>
      <c r="Q4" s="408"/>
    </row>
    <row r="5" spans="1:19" ht="20.25">
      <c r="A5" s="192" t="s">
        <v>429</v>
      </c>
      <c r="B5" s="193"/>
      <c r="C5" s="193"/>
      <c r="L5" s="194" t="s">
        <v>16</v>
      </c>
      <c r="M5" s="451" t="s">
        <v>99</v>
      </c>
      <c r="O5" s="76" t="s">
        <v>15</v>
      </c>
      <c r="Q5" s="418"/>
    </row>
    <row r="6" spans="1:19" ht="17.25">
      <c r="C6" s="195" t="s">
        <v>127</v>
      </c>
      <c r="K6" s="515">
        <f>O6/(1-$O$2)</f>
        <v>1828.5714285714287</v>
      </c>
      <c r="L6" s="515"/>
      <c r="M6" s="439">
        <f>O6/0.6</f>
        <v>2133.3333333333335</v>
      </c>
      <c r="O6" s="196">
        <v>1280</v>
      </c>
      <c r="Q6" s="425"/>
    </row>
    <row r="7" spans="1:19" ht="17.25">
      <c r="A7" s="197"/>
      <c r="B7" s="197"/>
      <c r="C7" s="198" t="s">
        <v>128</v>
      </c>
      <c r="D7" s="197"/>
      <c r="E7" s="197"/>
      <c r="F7" s="197"/>
      <c r="G7" s="197"/>
      <c r="H7" s="197"/>
      <c r="I7" s="197"/>
      <c r="J7" s="197"/>
      <c r="K7" s="514">
        <f t="shared" ref="K7:K11" si="0">O7/(1-$O$2)</f>
        <v>1878.5714285714287</v>
      </c>
      <c r="L7" s="514"/>
      <c r="M7" s="439">
        <f t="shared" ref="M7:M11" si="1">O7/0.6</f>
        <v>2191.666666666667</v>
      </c>
      <c r="O7" s="196">
        <v>1315</v>
      </c>
      <c r="Q7" s="425"/>
    </row>
    <row r="8" spans="1:19" ht="17.25">
      <c r="C8" s="195" t="s">
        <v>129</v>
      </c>
      <c r="K8" s="514">
        <f t="shared" si="0"/>
        <v>1900.0000000000002</v>
      </c>
      <c r="L8" s="514"/>
      <c r="M8" s="439">
        <f t="shared" si="1"/>
        <v>2216.666666666667</v>
      </c>
      <c r="O8" s="196">
        <v>1330</v>
      </c>
      <c r="Q8" s="425"/>
    </row>
    <row r="9" spans="1:19" ht="17.25">
      <c r="A9" s="197"/>
      <c r="B9" s="197"/>
      <c r="C9" s="198" t="s">
        <v>130</v>
      </c>
      <c r="D9" s="197"/>
      <c r="E9" s="197"/>
      <c r="F9" s="197"/>
      <c r="G9" s="197"/>
      <c r="H9" s="197"/>
      <c r="I9" s="197"/>
      <c r="J9" s="197"/>
      <c r="K9" s="514">
        <f t="shared" si="0"/>
        <v>1935.7142857142858</v>
      </c>
      <c r="L9" s="514"/>
      <c r="M9" s="439">
        <f t="shared" si="1"/>
        <v>2258.3333333333335</v>
      </c>
      <c r="O9" s="196">
        <v>1355</v>
      </c>
      <c r="Q9" s="425"/>
    </row>
    <row r="10" spans="1:19" ht="17.25">
      <c r="C10" s="195" t="s">
        <v>131</v>
      </c>
      <c r="K10" s="514">
        <f t="shared" si="0"/>
        <v>1785.7142857142858</v>
      </c>
      <c r="L10" s="514"/>
      <c r="M10" s="439">
        <f t="shared" si="1"/>
        <v>2083.3333333333335</v>
      </c>
      <c r="O10" s="196">
        <v>1250</v>
      </c>
      <c r="Q10" s="425"/>
    </row>
    <row r="11" spans="1:19" ht="17.25">
      <c r="A11" s="197"/>
      <c r="B11" s="197"/>
      <c r="C11" s="198" t="s">
        <v>132</v>
      </c>
      <c r="D11" s="197"/>
      <c r="E11" s="197"/>
      <c r="F11" s="197"/>
      <c r="G11" s="197"/>
      <c r="H11" s="197"/>
      <c r="I11" s="197"/>
      <c r="J11" s="197"/>
      <c r="K11" s="514">
        <f t="shared" si="0"/>
        <v>1828.5714285714287</v>
      </c>
      <c r="L11" s="514"/>
      <c r="M11" s="439">
        <f t="shared" si="1"/>
        <v>2133.3333333333335</v>
      </c>
      <c r="O11" s="196">
        <v>1280</v>
      </c>
      <c r="Q11" s="425"/>
    </row>
    <row r="12" spans="1:19" ht="8.1" customHeight="1"/>
    <row r="13" spans="1:19" ht="17.25">
      <c r="A13" s="192" t="s">
        <v>133</v>
      </c>
      <c r="B13" s="199"/>
      <c r="C13" s="199"/>
      <c r="D13" s="199"/>
      <c r="E13" s="199"/>
      <c r="F13" s="199"/>
      <c r="G13" s="199"/>
      <c r="H13" s="199"/>
      <c r="I13" s="199"/>
      <c r="J13" s="199"/>
      <c r="K13" s="199"/>
      <c r="L13" s="199"/>
      <c r="M13" s="199"/>
      <c r="S13" s="200"/>
    </row>
    <row r="14" spans="1:19" ht="15" customHeight="1">
      <c r="A14" s="201" t="s">
        <v>12</v>
      </c>
      <c r="B14" s="202" t="s">
        <v>134</v>
      </c>
      <c r="C14" s="202"/>
      <c r="D14" s="202"/>
      <c r="E14" s="202"/>
      <c r="F14" s="202"/>
      <c r="G14" s="203" t="s">
        <v>12</v>
      </c>
      <c r="H14" s="517" t="s">
        <v>135</v>
      </c>
      <c r="I14" s="517"/>
      <c r="J14" s="517"/>
      <c r="K14" s="517"/>
      <c r="L14" s="517"/>
      <c r="M14" s="433"/>
    </row>
    <row r="15" spans="1:19">
      <c r="A15" s="201" t="s">
        <v>12</v>
      </c>
      <c r="B15" s="202" t="s">
        <v>136</v>
      </c>
      <c r="C15" s="202"/>
      <c r="D15" s="202"/>
      <c r="E15" s="202"/>
      <c r="F15" s="202"/>
      <c r="G15" s="199"/>
      <c r="H15" s="517"/>
      <c r="I15" s="517"/>
      <c r="J15" s="517"/>
      <c r="K15" s="517"/>
      <c r="L15" s="517"/>
      <c r="M15" s="433"/>
    </row>
    <row r="16" spans="1:19">
      <c r="A16" s="201" t="s">
        <v>12</v>
      </c>
      <c r="B16" s="202" t="s">
        <v>137</v>
      </c>
      <c r="C16" s="202"/>
      <c r="D16" s="202"/>
      <c r="E16" s="202"/>
      <c r="F16" s="202"/>
      <c r="G16" s="203" t="s">
        <v>12</v>
      </c>
      <c r="H16" s="202" t="s">
        <v>138</v>
      </c>
      <c r="I16" s="204"/>
      <c r="J16" s="205"/>
      <c r="K16" s="205"/>
      <c r="L16" s="202"/>
      <c r="M16" s="202"/>
    </row>
    <row r="17" spans="1:19">
      <c r="A17" s="201" t="s">
        <v>12</v>
      </c>
      <c r="B17" s="202" t="s">
        <v>346</v>
      </c>
      <c r="C17" s="202"/>
      <c r="D17" s="202"/>
      <c r="E17" s="202"/>
      <c r="F17" s="202"/>
      <c r="G17" s="203" t="s">
        <v>12</v>
      </c>
      <c r="H17" s="202" t="s">
        <v>139</v>
      </c>
      <c r="I17" s="204"/>
      <c r="J17" s="205"/>
      <c r="K17" s="205"/>
      <c r="L17" s="202"/>
      <c r="M17" s="202"/>
    </row>
    <row r="18" spans="1:19" ht="15" customHeight="1">
      <c r="A18" s="201" t="s">
        <v>12</v>
      </c>
      <c r="B18" s="517" t="s">
        <v>140</v>
      </c>
      <c r="C18" s="517"/>
      <c r="D18" s="517"/>
      <c r="E18" s="517"/>
      <c r="F18" s="517"/>
      <c r="G18" s="203" t="s">
        <v>12</v>
      </c>
      <c r="H18" s="202" t="s">
        <v>141</v>
      </c>
      <c r="I18" s="204"/>
      <c r="J18" s="205"/>
      <c r="K18" s="205"/>
      <c r="L18" s="202"/>
      <c r="M18" s="202"/>
    </row>
    <row r="19" spans="1:19">
      <c r="B19" s="517"/>
      <c r="C19" s="517"/>
      <c r="D19" s="517"/>
      <c r="E19" s="517"/>
      <c r="F19" s="517"/>
      <c r="G19" s="203" t="s">
        <v>12</v>
      </c>
      <c r="H19" s="202" t="s">
        <v>142</v>
      </c>
      <c r="I19" s="204"/>
      <c r="J19" s="205"/>
      <c r="K19" s="205"/>
      <c r="L19" s="202"/>
      <c r="M19" s="202"/>
      <c r="S19" s="200"/>
    </row>
    <row r="20" spans="1:19" ht="15" customHeight="1">
      <c r="B20" s="517"/>
      <c r="C20" s="517"/>
      <c r="D20" s="517"/>
      <c r="E20" s="517"/>
      <c r="F20" s="517"/>
      <c r="G20" s="203" t="s">
        <v>12</v>
      </c>
      <c r="H20" s="202" t="s">
        <v>427</v>
      </c>
      <c r="I20" s="202"/>
      <c r="J20" s="202"/>
      <c r="K20" s="202"/>
      <c r="L20" s="202"/>
      <c r="M20" s="202"/>
    </row>
    <row r="21" spans="1:19" ht="5.0999999999999996" customHeight="1"/>
    <row r="22" spans="1:19" ht="17.25">
      <c r="A22" s="206" t="s">
        <v>143</v>
      </c>
    </row>
    <row r="23" spans="1:19" ht="5.0999999999999996" customHeight="1"/>
    <row r="26" spans="1:19" ht="17.25">
      <c r="A26" s="207" t="s">
        <v>144</v>
      </c>
    </row>
    <row r="27" spans="1:19" ht="5.0999999999999996" customHeight="1"/>
    <row r="28" spans="1:19" ht="17.25">
      <c r="A28" s="192" t="s">
        <v>22</v>
      </c>
      <c r="L28" s="194"/>
      <c r="M28" s="194"/>
      <c r="O28" s="76"/>
      <c r="Q28" s="418"/>
    </row>
    <row r="29" spans="1:19" ht="17.25">
      <c r="A29" s="199" t="s">
        <v>145</v>
      </c>
      <c r="L29" s="208">
        <f>O29/(1-$O$2)</f>
        <v>264.28571428571428</v>
      </c>
      <c r="M29" s="208"/>
      <c r="O29" s="58">
        <v>185</v>
      </c>
      <c r="Q29" s="419"/>
    </row>
    <row r="30" spans="1:19" ht="17.25">
      <c r="A30" s="197" t="s">
        <v>146</v>
      </c>
      <c r="B30" s="197"/>
      <c r="C30" s="197"/>
      <c r="D30" s="197"/>
      <c r="E30" s="197"/>
      <c r="F30" s="197"/>
      <c r="G30" s="197"/>
      <c r="H30" s="197"/>
      <c r="I30" s="197"/>
      <c r="J30" s="197"/>
      <c r="K30" s="198" t="s">
        <v>147</v>
      </c>
      <c r="L30" s="209">
        <f>O30/(1-$O$2)</f>
        <v>128.57142857142858</v>
      </c>
      <c r="M30" s="420"/>
      <c r="O30" s="58">
        <v>90</v>
      </c>
      <c r="Q30" s="420"/>
    </row>
    <row r="31" spans="1:19" ht="5.0999999999999996" customHeight="1">
      <c r="Q31" s="210"/>
    </row>
    <row r="32" spans="1:19" ht="17.25">
      <c r="A32" s="192" t="s">
        <v>148</v>
      </c>
      <c r="L32" s="195"/>
      <c r="M32" s="195"/>
      <c r="O32" s="195"/>
      <c r="Q32" s="217"/>
    </row>
    <row r="33" spans="1:17">
      <c r="B33" s="210" t="s">
        <v>149</v>
      </c>
      <c r="Q33" s="210"/>
    </row>
    <row r="34" spans="1:17">
      <c r="A34" s="50" t="s">
        <v>150</v>
      </c>
      <c r="B34" s="210"/>
      <c r="L34" s="195" t="s">
        <v>151</v>
      </c>
      <c r="M34" s="195"/>
      <c r="O34" s="211" t="s">
        <v>151</v>
      </c>
      <c r="Q34" s="217"/>
    </row>
    <row r="35" spans="1:17">
      <c r="A35" s="197" t="s">
        <v>152</v>
      </c>
      <c r="B35" s="197"/>
      <c r="C35" s="197"/>
      <c r="D35" s="197"/>
      <c r="E35" s="197"/>
      <c r="F35" s="197"/>
      <c r="G35" s="197"/>
      <c r="H35" s="197"/>
      <c r="I35" s="197"/>
      <c r="J35" s="197"/>
      <c r="K35" s="197"/>
      <c r="L35" s="198" t="s">
        <v>29</v>
      </c>
      <c r="M35" s="217"/>
      <c r="O35" s="211" t="s">
        <v>29</v>
      </c>
      <c r="Q35" s="217"/>
    </row>
    <row r="36" spans="1:17" ht="17.25">
      <c r="A36" s="197" t="s">
        <v>153</v>
      </c>
      <c r="K36" s="197"/>
      <c r="L36" s="212">
        <f t="shared" ref="L36:L38" si="2">O36/(1-$O$2)</f>
        <v>57.142857142857146</v>
      </c>
      <c r="M36" s="330"/>
      <c r="O36" s="58">
        <v>40</v>
      </c>
      <c r="Q36" s="330"/>
    </row>
    <row r="37" spans="1:17" ht="17.25">
      <c r="A37" s="197" t="s">
        <v>154</v>
      </c>
      <c r="B37" s="197"/>
      <c r="C37" s="197"/>
      <c r="D37" s="197"/>
      <c r="E37" s="197"/>
      <c r="F37" s="197"/>
      <c r="G37" s="197"/>
      <c r="H37" s="197"/>
      <c r="I37" s="197"/>
      <c r="J37" s="197"/>
      <c r="K37" s="197"/>
      <c r="L37" s="212">
        <f t="shared" si="2"/>
        <v>114.28571428571429</v>
      </c>
      <c r="M37" s="330"/>
      <c r="O37" s="58">
        <v>80</v>
      </c>
      <c r="Q37" s="330"/>
    </row>
    <row r="38" spans="1:17" ht="15" customHeight="1">
      <c r="A38" s="197" t="s">
        <v>155</v>
      </c>
      <c r="B38" s="197"/>
      <c r="C38" s="197"/>
      <c r="D38" s="197"/>
      <c r="E38" s="197"/>
      <c r="F38" s="197"/>
      <c r="G38" s="197"/>
      <c r="H38" s="197"/>
      <c r="I38" s="197"/>
      <c r="J38" s="197"/>
      <c r="K38" s="197"/>
      <c r="L38" s="212">
        <f t="shared" si="2"/>
        <v>192.85714285714286</v>
      </c>
      <c r="M38" s="330"/>
      <c r="O38" s="58">
        <v>135</v>
      </c>
      <c r="Q38" s="330"/>
    </row>
    <row r="39" spans="1:17" ht="5.0999999999999996" customHeight="1">
      <c r="Q39" s="210"/>
    </row>
    <row r="40" spans="1:17" ht="17.25">
      <c r="A40" s="192" t="s">
        <v>148</v>
      </c>
      <c r="L40" s="195"/>
      <c r="M40" s="195"/>
      <c r="O40" s="195"/>
      <c r="Q40" s="217"/>
    </row>
    <row r="41" spans="1:17">
      <c r="B41" s="210" t="s">
        <v>156</v>
      </c>
      <c r="Q41" s="210"/>
    </row>
    <row r="42" spans="1:17">
      <c r="A42" s="50" t="s">
        <v>152</v>
      </c>
      <c r="B42" s="214"/>
      <c r="C42" s="214"/>
      <c r="D42" s="214"/>
      <c r="E42" s="214"/>
      <c r="F42" s="214"/>
      <c r="G42" s="214"/>
      <c r="H42" s="214"/>
      <c r="I42" s="214"/>
      <c r="J42" s="214"/>
      <c r="L42" s="195" t="s">
        <v>29</v>
      </c>
      <c r="M42" s="195"/>
      <c r="O42" s="211" t="s">
        <v>29</v>
      </c>
      <c r="Q42" s="217"/>
    </row>
    <row r="43" spans="1:17" ht="15" customHeight="1">
      <c r="A43" s="197" t="s">
        <v>153</v>
      </c>
      <c r="K43" s="197"/>
      <c r="L43" s="215">
        <f t="shared" ref="L43:L46" si="3">O43/(1-$O$2)</f>
        <v>57.142857142857146</v>
      </c>
      <c r="M43" s="218"/>
      <c r="O43" s="58">
        <v>40</v>
      </c>
      <c r="Q43" s="218"/>
    </row>
    <row r="44" spans="1:17" ht="15" customHeight="1">
      <c r="A44" s="197" t="s">
        <v>154</v>
      </c>
      <c r="B44" s="197"/>
      <c r="C44" s="197"/>
      <c r="D44" s="197"/>
      <c r="E44" s="197"/>
      <c r="F44" s="197"/>
      <c r="G44" s="197"/>
      <c r="H44" s="197"/>
      <c r="I44" s="197"/>
      <c r="J44" s="197"/>
      <c r="K44" s="197"/>
      <c r="L44" s="216">
        <f t="shared" si="3"/>
        <v>114.28571428571429</v>
      </c>
      <c r="M44" s="216"/>
      <c r="O44" s="58">
        <v>80</v>
      </c>
      <c r="Q44" s="218"/>
    </row>
    <row r="45" spans="1:17" ht="15" customHeight="1">
      <c r="A45" s="197" t="s">
        <v>155</v>
      </c>
      <c r="B45" s="197"/>
      <c r="C45" s="197"/>
      <c r="D45" s="197"/>
      <c r="E45" s="197"/>
      <c r="F45" s="197"/>
      <c r="G45" s="197"/>
      <c r="H45" s="197"/>
      <c r="I45" s="197"/>
      <c r="J45" s="197"/>
      <c r="K45" s="198"/>
      <c r="L45" s="215">
        <f t="shared" si="3"/>
        <v>192.85714285714286</v>
      </c>
      <c r="M45" s="218"/>
      <c r="O45" s="58">
        <v>135</v>
      </c>
      <c r="Q45" s="218"/>
    </row>
    <row r="46" spans="1:17" ht="15" customHeight="1">
      <c r="A46" s="197" t="s">
        <v>157</v>
      </c>
      <c r="B46" s="197"/>
      <c r="C46" s="197"/>
      <c r="D46" s="197"/>
      <c r="E46" s="197"/>
      <c r="F46" s="197"/>
      <c r="G46" s="197"/>
      <c r="H46" s="197"/>
      <c r="I46" s="197"/>
      <c r="J46" s="197"/>
      <c r="K46" s="198"/>
      <c r="L46" s="215">
        <f t="shared" si="3"/>
        <v>450.00000000000006</v>
      </c>
      <c r="M46" s="218"/>
      <c r="O46" s="58">
        <v>315</v>
      </c>
      <c r="Q46" s="218"/>
    </row>
    <row r="47" spans="1:17" ht="5.0999999999999996" customHeight="1">
      <c r="A47" s="210"/>
      <c r="B47" s="210"/>
      <c r="C47" s="210"/>
      <c r="D47" s="210"/>
      <c r="E47" s="210"/>
      <c r="F47" s="210"/>
      <c r="G47" s="210"/>
      <c r="H47" s="210"/>
      <c r="I47" s="210"/>
      <c r="J47" s="210"/>
      <c r="K47" s="217"/>
      <c r="L47" s="218"/>
      <c r="M47" s="218"/>
      <c r="O47" s="218"/>
      <c r="Q47" s="218"/>
    </row>
    <row r="48" spans="1:17" ht="15" customHeight="1">
      <c r="A48" s="192" t="s">
        <v>148</v>
      </c>
      <c r="L48" s="195"/>
      <c r="M48" s="195"/>
      <c r="N48" s="210"/>
      <c r="O48" s="195"/>
      <c r="Q48" s="217"/>
    </row>
    <row r="49" spans="1:24" ht="15" customHeight="1">
      <c r="B49" s="210" t="s">
        <v>353</v>
      </c>
      <c r="N49" s="210"/>
      <c r="Q49" s="210"/>
    </row>
    <row r="50" spans="1:24" ht="15" customHeight="1">
      <c r="A50" s="50" t="s">
        <v>153</v>
      </c>
      <c r="B50" s="214"/>
      <c r="C50" s="214"/>
      <c r="D50" s="214"/>
      <c r="E50" s="214"/>
      <c r="F50" s="214"/>
      <c r="G50" s="214"/>
      <c r="H50" s="214"/>
      <c r="I50" s="214"/>
      <c r="J50" s="214"/>
      <c r="L50" s="195" t="s">
        <v>29</v>
      </c>
      <c r="M50" s="195"/>
      <c r="N50" s="210"/>
      <c r="O50" s="211" t="s">
        <v>29</v>
      </c>
      <c r="Q50" s="217"/>
    </row>
    <row r="51" spans="1:24" ht="15" customHeight="1">
      <c r="A51" s="197" t="s">
        <v>154</v>
      </c>
      <c r="K51" s="197"/>
      <c r="L51" s="215">
        <f t="shared" ref="L51:L53" si="4">O51/(1-$O$2)</f>
        <v>114.28571428571429</v>
      </c>
      <c r="M51" s="218"/>
      <c r="N51" s="210"/>
      <c r="O51" s="58">
        <v>80</v>
      </c>
      <c r="Q51" s="218"/>
    </row>
    <row r="52" spans="1:24" ht="15" customHeight="1">
      <c r="A52" s="197" t="s">
        <v>155</v>
      </c>
      <c r="B52" s="197"/>
      <c r="C52" s="197"/>
      <c r="D52" s="197"/>
      <c r="E52" s="197"/>
      <c r="F52" s="197"/>
      <c r="G52" s="197"/>
      <c r="H52" s="197"/>
      <c r="I52" s="197"/>
      <c r="J52" s="197"/>
      <c r="K52" s="198"/>
      <c r="L52" s="215">
        <f t="shared" si="4"/>
        <v>192.85714285714286</v>
      </c>
      <c r="M52" s="218"/>
      <c r="N52" s="210"/>
      <c r="O52" s="58">
        <v>135</v>
      </c>
      <c r="Q52" s="218"/>
    </row>
    <row r="53" spans="1:24" ht="15" customHeight="1">
      <c r="A53" s="197" t="s">
        <v>157</v>
      </c>
      <c r="B53" s="197"/>
      <c r="C53" s="197"/>
      <c r="D53" s="197"/>
      <c r="E53" s="197"/>
      <c r="F53" s="197"/>
      <c r="G53" s="197"/>
      <c r="H53" s="197"/>
      <c r="I53" s="197"/>
      <c r="J53" s="197"/>
      <c r="K53" s="198"/>
      <c r="L53" s="215">
        <f t="shared" si="4"/>
        <v>450.00000000000006</v>
      </c>
      <c r="M53" s="218"/>
      <c r="O53" s="58">
        <v>315</v>
      </c>
      <c r="Q53" s="218"/>
    </row>
    <row r="54" spans="1:24" ht="5.0999999999999996" customHeight="1">
      <c r="Q54" s="210"/>
    </row>
    <row r="55" spans="1:24" ht="15" customHeight="1">
      <c r="A55" s="192" t="s">
        <v>159</v>
      </c>
      <c r="L55" s="195"/>
      <c r="M55" s="195"/>
      <c r="O55" s="195"/>
      <c r="Q55" s="217"/>
    </row>
    <row r="56" spans="1:24" ht="15" customHeight="1">
      <c r="A56" s="132" t="s">
        <v>160</v>
      </c>
      <c r="B56" s="214"/>
      <c r="C56" s="214"/>
      <c r="D56" s="214"/>
      <c r="E56" s="214"/>
      <c r="F56" s="214"/>
      <c r="G56" s="214"/>
      <c r="H56" s="214"/>
      <c r="I56" s="214"/>
      <c r="J56" s="214"/>
      <c r="L56" s="216">
        <f t="shared" ref="L56:L60" si="5">O56/(1-$O$2)</f>
        <v>185.71428571428572</v>
      </c>
      <c r="M56" s="216"/>
      <c r="O56" s="58">
        <v>130</v>
      </c>
      <c r="Q56" s="218"/>
    </row>
    <row r="57" spans="1:24" ht="15" customHeight="1">
      <c r="A57" s="219" t="s">
        <v>161</v>
      </c>
      <c r="K57" s="197"/>
      <c r="L57" s="215">
        <f t="shared" si="5"/>
        <v>228.57142857142858</v>
      </c>
      <c r="M57" s="218"/>
      <c r="N57" s="220"/>
      <c r="O57" s="58">
        <v>160</v>
      </c>
      <c r="P57" s="220"/>
      <c r="Q57" s="218"/>
      <c r="R57" s="220"/>
      <c r="S57" s="220"/>
      <c r="T57" s="220"/>
      <c r="U57" s="220"/>
      <c r="V57" s="220"/>
      <c r="W57" s="220"/>
      <c r="X57" s="220"/>
    </row>
    <row r="58" spans="1:24" ht="15" customHeight="1">
      <c r="A58" s="219" t="s">
        <v>162</v>
      </c>
      <c r="B58" s="197"/>
      <c r="C58" s="197"/>
      <c r="D58" s="197"/>
      <c r="E58" s="197"/>
      <c r="F58" s="197"/>
      <c r="G58" s="197"/>
      <c r="H58" s="197"/>
      <c r="I58" s="197"/>
      <c r="J58" s="197"/>
      <c r="K58" s="197"/>
      <c r="L58" s="216">
        <f t="shared" si="5"/>
        <v>264.28571428571428</v>
      </c>
      <c r="M58" s="216"/>
      <c r="N58" s="220"/>
      <c r="O58" s="58">
        <v>185</v>
      </c>
      <c r="P58" s="220"/>
      <c r="Q58" s="218"/>
      <c r="R58" s="220"/>
      <c r="S58" s="220"/>
      <c r="T58" s="220"/>
      <c r="U58" s="220"/>
      <c r="V58" s="220"/>
      <c r="W58" s="220"/>
      <c r="X58" s="220"/>
    </row>
    <row r="59" spans="1:24" ht="15" customHeight="1">
      <c r="A59" s="221" t="s">
        <v>163</v>
      </c>
      <c r="B59" s="222"/>
      <c r="C59" s="223"/>
      <c r="D59" s="223"/>
      <c r="E59" s="223"/>
      <c r="F59" s="223"/>
      <c r="G59" s="223"/>
      <c r="H59" s="223"/>
      <c r="I59" s="223"/>
      <c r="J59" s="223"/>
      <c r="K59" s="224"/>
      <c r="L59" s="225">
        <f t="shared" si="5"/>
        <v>228.57142857142858</v>
      </c>
      <c r="M59" s="230"/>
      <c r="N59" s="220"/>
      <c r="O59" s="58">
        <v>160</v>
      </c>
      <c r="P59" s="220"/>
      <c r="Q59" s="230"/>
      <c r="R59" s="220"/>
      <c r="S59" s="220"/>
      <c r="T59" s="220"/>
      <c r="U59" s="220"/>
      <c r="V59" s="220"/>
      <c r="W59" s="220"/>
      <c r="X59" s="220"/>
    </row>
    <row r="60" spans="1:24" ht="15" customHeight="1">
      <c r="A60" s="221" t="s">
        <v>164</v>
      </c>
      <c r="B60" s="222"/>
      <c r="C60" s="223"/>
      <c r="D60" s="223"/>
      <c r="E60" s="223"/>
      <c r="F60" s="223"/>
      <c r="G60" s="223"/>
      <c r="H60" s="223"/>
      <c r="I60" s="223"/>
      <c r="J60" s="223"/>
      <c r="K60" s="224"/>
      <c r="L60" s="225">
        <f t="shared" si="5"/>
        <v>264.28571428571428</v>
      </c>
      <c r="M60" s="230"/>
      <c r="N60" s="220"/>
      <c r="O60" s="58">
        <v>185</v>
      </c>
      <c r="P60" s="220"/>
      <c r="Q60" s="230"/>
      <c r="R60" s="220"/>
      <c r="S60" s="220"/>
      <c r="T60" s="220"/>
      <c r="U60" s="220"/>
      <c r="V60" s="220"/>
      <c r="W60" s="220"/>
      <c r="X60" s="220"/>
    </row>
    <row r="61" spans="1:24" ht="15" customHeight="1">
      <c r="A61" s="226"/>
      <c r="B61" s="227"/>
      <c r="C61" s="228"/>
      <c r="D61" s="228"/>
      <c r="E61" s="228"/>
      <c r="F61" s="228"/>
      <c r="G61" s="228"/>
      <c r="H61" s="228"/>
      <c r="I61" s="228"/>
      <c r="J61" s="228"/>
      <c r="K61" s="229"/>
      <c r="L61" s="230"/>
      <c r="M61" s="230"/>
      <c r="N61" s="220"/>
      <c r="O61" s="220"/>
      <c r="P61" s="220"/>
      <c r="Q61" s="421"/>
      <c r="R61" s="220"/>
      <c r="S61" s="220"/>
      <c r="T61" s="220"/>
      <c r="U61" s="220"/>
      <c r="V61" s="220"/>
      <c r="W61" s="220"/>
      <c r="X61" s="220"/>
    </row>
    <row r="62" spans="1:24" ht="15" customHeight="1">
      <c r="A62" s="516" t="str">
        <f>+'Dealer Fiberglass'!A49:F49</f>
        <v xml:space="preserve">EFFECTIVE DATE OF JANUARY 15, 2019FGG.  SUPERSEDES ALL PREVIOUS PRICE SCHEDULES.  DUE TO CONTINUOUS PRODUCT IMPROVEMENTS, PRICES AND PRODUCT FEATURES ARE SUBJECT TO CHANGE WITHOUT NOTICE.  POSSESSION OF THIS PRICE LIST DOES NOT CONSTITUTE AN OFFER TO SELL. </v>
      </c>
      <c r="B62" s="516"/>
      <c r="C62" s="516"/>
      <c r="D62" s="516"/>
      <c r="E62" s="516"/>
      <c r="F62" s="516"/>
      <c r="G62" s="516"/>
      <c r="H62" s="516"/>
      <c r="I62" s="516"/>
      <c r="J62" s="516"/>
      <c r="K62" s="516"/>
      <c r="L62" s="516"/>
      <c r="M62" s="432"/>
      <c r="N62" s="231"/>
      <c r="O62" s="231"/>
      <c r="P62" s="231"/>
      <c r="Q62" s="422"/>
      <c r="R62" s="231"/>
      <c r="S62" s="231"/>
      <c r="T62" s="231"/>
      <c r="U62" s="231"/>
      <c r="V62" s="231"/>
      <c r="W62" s="231"/>
      <c r="X62" s="231"/>
    </row>
    <row r="63" spans="1:24" ht="15" customHeight="1">
      <c r="A63" s="516"/>
      <c r="B63" s="516"/>
      <c r="C63" s="516"/>
      <c r="D63" s="516"/>
      <c r="E63" s="516"/>
      <c r="F63" s="516"/>
      <c r="G63" s="516"/>
      <c r="H63" s="516"/>
      <c r="I63" s="516"/>
      <c r="J63" s="516"/>
      <c r="K63" s="516"/>
      <c r="L63" s="516"/>
      <c r="M63" s="432"/>
      <c r="N63" s="231"/>
      <c r="O63" s="231"/>
      <c r="P63" s="231"/>
      <c r="Q63" s="422"/>
      <c r="R63" s="231"/>
      <c r="S63" s="231"/>
      <c r="T63" s="231"/>
      <c r="U63" s="231"/>
      <c r="V63" s="231"/>
      <c r="W63" s="231"/>
      <c r="X63" s="231"/>
    </row>
    <row r="64" spans="1:24" ht="15" customHeight="1">
      <c r="A64" s="232" t="s">
        <v>165</v>
      </c>
      <c r="L64" s="194" t="s">
        <v>16</v>
      </c>
      <c r="M64" s="194"/>
      <c r="N64" s="231"/>
      <c r="O64" s="76" t="s">
        <v>15</v>
      </c>
      <c r="P64" s="231"/>
      <c r="Q64" s="418"/>
      <c r="R64" s="231"/>
      <c r="S64" s="231"/>
      <c r="T64" s="231"/>
      <c r="U64" s="231"/>
      <c r="V64" s="231"/>
      <c r="W64" s="231"/>
      <c r="X64" s="231"/>
    </row>
    <row r="65" spans="1:24" s="132" customFormat="1" ht="15" customHeight="1">
      <c r="A65" s="102" t="s">
        <v>166</v>
      </c>
      <c r="L65" s="233" t="s">
        <v>29</v>
      </c>
      <c r="M65" s="233"/>
      <c r="N65" s="220"/>
      <c r="O65" s="234" t="s">
        <v>29</v>
      </c>
      <c r="P65" s="220"/>
      <c r="Q65" s="302"/>
      <c r="R65" s="220"/>
      <c r="S65" s="220"/>
      <c r="T65" s="220"/>
      <c r="U65" s="220"/>
      <c r="V65" s="220"/>
      <c r="W65" s="220"/>
      <c r="X65" s="220"/>
    </row>
    <row r="66" spans="1:24" s="132" customFormat="1" ht="15" customHeight="1">
      <c r="A66" s="219" t="s">
        <v>167</v>
      </c>
      <c r="B66" s="219"/>
      <c r="C66" s="219"/>
      <c r="D66" s="219"/>
      <c r="E66" s="219"/>
      <c r="F66" s="219"/>
      <c r="G66" s="219"/>
      <c r="H66" s="219"/>
      <c r="I66" s="219"/>
      <c r="J66" s="219"/>
      <c r="K66" s="219"/>
      <c r="L66" s="235">
        <f t="shared" ref="L66:L71" si="6">O66/(1-$O$2)</f>
        <v>45.714285714285715</v>
      </c>
      <c r="M66" s="238"/>
      <c r="N66" s="220"/>
      <c r="O66" s="58">
        <v>32</v>
      </c>
      <c r="P66" s="220"/>
      <c r="Q66" s="238"/>
      <c r="R66" s="220"/>
      <c r="S66" s="220"/>
      <c r="T66" s="220"/>
      <c r="U66" s="220"/>
      <c r="V66" s="220"/>
      <c r="W66" s="220"/>
      <c r="X66" s="220"/>
    </row>
    <row r="67" spans="1:24" s="132" customFormat="1" ht="15" customHeight="1">
      <c r="A67" s="102" t="s">
        <v>168</v>
      </c>
      <c r="L67" s="237">
        <f t="shared" si="6"/>
        <v>60.000000000000007</v>
      </c>
      <c r="M67" s="237"/>
      <c r="N67" s="220"/>
      <c r="O67" s="58">
        <v>42</v>
      </c>
      <c r="P67" s="220"/>
      <c r="Q67" s="238"/>
      <c r="R67" s="220"/>
      <c r="S67" s="220"/>
      <c r="T67" s="220"/>
      <c r="U67" s="220"/>
      <c r="V67" s="220"/>
      <c r="W67" s="220"/>
      <c r="X67" s="220"/>
    </row>
    <row r="68" spans="1:24" s="132" customFormat="1" ht="15" customHeight="1">
      <c r="A68" s="219" t="s">
        <v>169</v>
      </c>
      <c r="B68" s="219"/>
      <c r="C68" s="219"/>
      <c r="D68" s="219"/>
      <c r="E68" s="219"/>
      <c r="F68" s="219"/>
      <c r="G68" s="219"/>
      <c r="H68" s="219"/>
      <c r="I68" s="219"/>
      <c r="J68" s="219"/>
      <c r="K68" s="219"/>
      <c r="L68" s="235">
        <f t="shared" si="6"/>
        <v>60.000000000000007</v>
      </c>
      <c r="M68" s="238"/>
      <c r="N68" s="220"/>
      <c r="O68" s="58">
        <v>42</v>
      </c>
      <c r="P68" s="220"/>
      <c r="Q68" s="238"/>
      <c r="R68" s="220"/>
      <c r="S68" s="220"/>
      <c r="T68" s="220"/>
      <c r="U68" s="220"/>
      <c r="V68" s="220"/>
      <c r="W68" s="220"/>
      <c r="X68" s="220"/>
    </row>
    <row r="69" spans="1:24" s="132" customFormat="1" ht="15" customHeight="1">
      <c r="A69" s="102" t="s">
        <v>170</v>
      </c>
      <c r="L69" s="238">
        <f t="shared" si="6"/>
        <v>72.857142857142861</v>
      </c>
      <c r="M69" s="238"/>
      <c r="N69" s="220"/>
      <c r="O69" s="58">
        <v>51</v>
      </c>
      <c r="P69" s="220"/>
      <c r="Q69" s="238"/>
      <c r="R69" s="220"/>
      <c r="S69" s="220"/>
      <c r="T69" s="220"/>
      <c r="U69" s="220"/>
      <c r="V69" s="220"/>
      <c r="W69" s="220"/>
      <c r="X69" s="220"/>
    </row>
    <row r="70" spans="1:24" s="132" customFormat="1" ht="15" customHeight="1">
      <c r="A70" s="219" t="s">
        <v>171</v>
      </c>
      <c r="B70" s="219"/>
      <c r="C70" s="219"/>
      <c r="D70" s="219"/>
      <c r="E70" s="219"/>
      <c r="F70" s="219"/>
      <c r="G70" s="219"/>
      <c r="H70" s="219"/>
      <c r="I70" s="219"/>
      <c r="J70" s="219"/>
      <c r="K70" s="219"/>
      <c r="L70" s="235">
        <f t="shared" si="6"/>
        <v>57.142857142857146</v>
      </c>
      <c r="M70" s="238"/>
      <c r="N70" s="220"/>
      <c r="O70" s="58">
        <v>40</v>
      </c>
      <c r="P70" s="220"/>
      <c r="Q70" s="238"/>
      <c r="R70" s="220"/>
      <c r="S70" s="220"/>
      <c r="T70" s="220"/>
      <c r="U70" s="220"/>
      <c r="V70" s="220"/>
      <c r="W70" s="220"/>
      <c r="X70" s="220"/>
    </row>
    <row r="71" spans="1:24" s="132" customFormat="1" ht="15" customHeight="1">
      <c r="A71" s="221" t="s">
        <v>172</v>
      </c>
      <c r="B71" s="221"/>
      <c r="C71" s="239"/>
      <c r="D71" s="239"/>
      <c r="E71" s="239"/>
      <c r="F71" s="239"/>
      <c r="G71" s="239"/>
      <c r="H71" s="239"/>
      <c r="I71" s="239"/>
      <c r="J71" s="239"/>
      <c r="K71" s="239"/>
      <c r="L71" s="240">
        <f t="shared" si="6"/>
        <v>95.714285714285722</v>
      </c>
      <c r="M71" s="247"/>
      <c r="N71" s="220"/>
      <c r="O71" s="58">
        <v>67</v>
      </c>
      <c r="P71" s="220"/>
      <c r="Q71" s="247"/>
      <c r="R71" s="220"/>
      <c r="S71" s="220"/>
      <c r="T71" s="220"/>
      <c r="U71" s="220"/>
      <c r="V71" s="220"/>
      <c r="W71" s="220"/>
      <c r="X71" s="220"/>
    </row>
    <row r="72" spans="1:24" s="132" customFormat="1" ht="5.0999999999999996" customHeight="1">
      <c r="A72" s="102"/>
      <c r="B72" s="102"/>
      <c r="C72" s="102"/>
      <c r="D72" s="102"/>
      <c r="E72" s="102"/>
      <c r="F72" s="102"/>
      <c r="G72" s="102"/>
      <c r="H72" s="102"/>
      <c r="I72" s="102"/>
      <c r="J72" s="102"/>
      <c r="K72" s="102"/>
      <c r="L72" s="190"/>
      <c r="M72" s="190"/>
      <c r="N72" s="231"/>
      <c r="O72" s="190"/>
      <c r="P72" s="231"/>
      <c r="Q72" s="190"/>
      <c r="R72" s="231"/>
      <c r="S72" s="231"/>
      <c r="T72" s="231"/>
      <c r="U72" s="231"/>
      <c r="V72" s="231"/>
      <c r="W72" s="231"/>
      <c r="X72" s="231"/>
    </row>
    <row r="73" spans="1:24" s="132" customFormat="1" ht="15" customHeight="1">
      <c r="A73" s="242" t="s">
        <v>173</v>
      </c>
      <c r="L73" s="243"/>
      <c r="M73" s="243"/>
      <c r="O73" s="243"/>
      <c r="Q73" s="111"/>
    </row>
    <row r="74" spans="1:24" s="132" customFormat="1" ht="15" customHeight="1">
      <c r="A74" s="132" t="s">
        <v>174</v>
      </c>
      <c r="L74" s="244" t="s">
        <v>29</v>
      </c>
      <c r="M74" s="244"/>
      <c r="O74" s="245" t="s">
        <v>29</v>
      </c>
      <c r="Q74" s="325"/>
    </row>
    <row r="75" spans="1:24" s="132" customFormat="1" ht="15" customHeight="1">
      <c r="A75" s="219" t="s">
        <v>175</v>
      </c>
      <c r="B75" s="219"/>
      <c r="C75" s="219"/>
      <c r="D75" s="219"/>
      <c r="E75" s="219"/>
      <c r="F75" s="219"/>
      <c r="G75" s="219"/>
      <c r="H75" s="219"/>
      <c r="I75" s="219"/>
      <c r="J75" s="219"/>
      <c r="K75" s="219"/>
      <c r="L75" s="240">
        <f t="shared" ref="L75:L88" si="7">O75/(1-$O$2)</f>
        <v>97.142857142857153</v>
      </c>
      <c r="M75" s="247"/>
      <c r="O75" s="58">
        <v>68</v>
      </c>
      <c r="Q75" s="247"/>
    </row>
    <row r="76" spans="1:24" s="132" customFormat="1" ht="15" customHeight="1">
      <c r="A76" s="219" t="s">
        <v>176</v>
      </c>
      <c r="B76" s="219"/>
      <c r="C76" s="219"/>
      <c r="D76" s="219"/>
      <c r="E76" s="219"/>
      <c r="F76" s="219"/>
      <c r="G76" s="219"/>
      <c r="H76" s="219"/>
      <c r="I76" s="219"/>
      <c r="J76" s="219"/>
      <c r="K76" s="219"/>
      <c r="L76" s="240">
        <f t="shared" si="7"/>
        <v>97.142857142857153</v>
      </c>
      <c r="M76" s="247"/>
      <c r="O76" s="58">
        <v>68</v>
      </c>
      <c r="Q76" s="247"/>
    </row>
    <row r="77" spans="1:24" s="132" customFormat="1" ht="15" customHeight="1">
      <c r="A77" s="132" t="s">
        <v>177</v>
      </c>
      <c r="L77" s="246">
        <f t="shared" si="7"/>
        <v>252.85714285714286</v>
      </c>
      <c r="M77" s="246"/>
      <c r="O77" s="58">
        <v>177</v>
      </c>
      <c r="Q77" s="247"/>
    </row>
    <row r="78" spans="1:24" s="132" customFormat="1" ht="15" customHeight="1">
      <c r="A78" s="219" t="s">
        <v>178</v>
      </c>
      <c r="B78" s="219"/>
      <c r="C78" s="219"/>
      <c r="D78" s="219"/>
      <c r="E78" s="219"/>
      <c r="F78" s="219"/>
      <c r="G78" s="219"/>
      <c r="H78" s="219"/>
      <c r="I78" s="219"/>
      <c r="J78" s="219"/>
      <c r="K78" s="219"/>
      <c r="L78" s="240">
        <f t="shared" si="7"/>
        <v>97.142857142857153</v>
      </c>
      <c r="M78" s="247"/>
      <c r="O78" s="58">
        <v>68</v>
      </c>
      <c r="Q78" s="247"/>
    </row>
    <row r="79" spans="1:24" s="132" customFormat="1" ht="15" customHeight="1">
      <c r="A79" s="132" t="s">
        <v>179</v>
      </c>
      <c r="L79" s="247">
        <f t="shared" si="7"/>
        <v>222.85714285714286</v>
      </c>
      <c r="M79" s="247"/>
      <c r="O79" s="58">
        <v>156</v>
      </c>
      <c r="Q79" s="247"/>
    </row>
    <row r="80" spans="1:24" s="132" customFormat="1" ht="15" customHeight="1">
      <c r="A80" s="219" t="s">
        <v>180</v>
      </c>
      <c r="B80" s="219"/>
      <c r="C80" s="219"/>
      <c r="D80" s="219"/>
      <c r="E80" s="219"/>
      <c r="F80" s="219"/>
      <c r="G80" s="219"/>
      <c r="H80" s="219"/>
      <c r="I80" s="219"/>
      <c r="J80" s="219"/>
      <c r="K80" s="219"/>
      <c r="L80" s="240">
        <f t="shared" si="7"/>
        <v>97.142857142857153</v>
      </c>
      <c r="M80" s="247"/>
      <c r="O80" s="58">
        <v>68</v>
      </c>
      <c r="Q80" s="247"/>
    </row>
    <row r="81" spans="1:17" s="132" customFormat="1" ht="15" customHeight="1">
      <c r="A81" s="132" t="s">
        <v>181</v>
      </c>
      <c r="L81" s="247">
        <f t="shared" si="7"/>
        <v>222.85714285714286</v>
      </c>
      <c r="M81" s="247"/>
      <c r="O81" s="58">
        <v>156</v>
      </c>
      <c r="Q81" s="247"/>
    </row>
    <row r="82" spans="1:17" s="132" customFormat="1" ht="15" customHeight="1">
      <c r="A82" s="219" t="s">
        <v>182</v>
      </c>
      <c r="B82" s="219"/>
      <c r="C82" s="219"/>
      <c r="D82" s="219"/>
      <c r="E82" s="219"/>
      <c r="F82" s="219"/>
      <c r="G82" s="219"/>
      <c r="H82" s="219"/>
      <c r="I82" s="219"/>
      <c r="J82" s="219"/>
      <c r="K82" s="219"/>
      <c r="L82" s="240">
        <f t="shared" si="7"/>
        <v>97.142857142857153</v>
      </c>
      <c r="M82" s="247"/>
      <c r="O82" s="58">
        <v>68</v>
      </c>
      <c r="Q82" s="247"/>
    </row>
    <row r="83" spans="1:17" s="132" customFormat="1" ht="15" customHeight="1">
      <c r="A83" s="132" t="s">
        <v>183</v>
      </c>
      <c r="L83" s="247">
        <f t="shared" si="7"/>
        <v>57.142857142857146</v>
      </c>
      <c r="M83" s="247"/>
      <c r="O83" s="58">
        <v>40</v>
      </c>
      <c r="Q83" s="247"/>
    </row>
    <row r="84" spans="1:17" s="132" customFormat="1" ht="15" customHeight="1">
      <c r="A84" s="219" t="s">
        <v>184</v>
      </c>
      <c r="B84" s="219"/>
      <c r="C84" s="219"/>
      <c r="D84" s="219"/>
      <c r="E84" s="219"/>
      <c r="F84" s="219"/>
      <c r="G84" s="219"/>
      <c r="H84" s="219"/>
      <c r="I84" s="219"/>
      <c r="J84" s="219"/>
      <c r="K84" s="219"/>
      <c r="L84" s="240">
        <f t="shared" si="7"/>
        <v>42.857142857142861</v>
      </c>
      <c r="M84" s="247"/>
      <c r="O84" s="58">
        <v>30</v>
      </c>
      <c r="Q84" s="247"/>
    </row>
    <row r="85" spans="1:17" s="132" customFormat="1" ht="15" customHeight="1">
      <c r="A85" s="132" t="s">
        <v>185</v>
      </c>
      <c r="L85" s="247">
        <f t="shared" si="7"/>
        <v>85.714285714285722</v>
      </c>
      <c r="M85" s="247"/>
      <c r="O85" s="58">
        <v>60</v>
      </c>
      <c r="Q85" s="247"/>
    </row>
    <row r="86" spans="1:17" s="132" customFormat="1" ht="15" customHeight="1">
      <c r="A86" s="219" t="s">
        <v>186</v>
      </c>
      <c r="B86" s="219"/>
      <c r="C86" s="219"/>
      <c r="D86" s="219"/>
      <c r="E86" s="219"/>
      <c r="F86" s="219"/>
      <c r="G86" s="219"/>
      <c r="H86" s="219"/>
      <c r="I86" s="219"/>
      <c r="J86" s="219"/>
      <c r="K86" s="219"/>
      <c r="L86" s="240">
        <f t="shared" si="7"/>
        <v>42.857142857142861</v>
      </c>
      <c r="M86" s="247"/>
      <c r="O86" s="58">
        <v>30</v>
      </c>
      <c r="Q86" s="247"/>
    </row>
    <row r="87" spans="1:17" s="132" customFormat="1" ht="15" customHeight="1">
      <c r="A87" s="132" t="s">
        <v>187</v>
      </c>
      <c r="L87" s="240">
        <f t="shared" si="7"/>
        <v>42.857142857142861</v>
      </c>
      <c r="M87" s="247"/>
      <c r="O87" s="58">
        <v>30</v>
      </c>
      <c r="Q87" s="247"/>
    </row>
    <row r="88" spans="1:17" s="132" customFormat="1" ht="15" customHeight="1">
      <c r="A88" s="219" t="s">
        <v>188</v>
      </c>
      <c r="B88" s="219"/>
      <c r="C88" s="219"/>
      <c r="D88" s="219"/>
      <c r="E88" s="219"/>
      <c r="F88" s="219"/>
      <c r="G88" s="219"/>
      <c r="H88" s="219"/>
      <c r="I88" s="219"/>
      <c r="J88" s="219"/>
      <c r="K88" s="219"/>
      <c r="L88" s="247">
        <f t="shared" si="7"/>
        <v>271.42857142857144</v>
      </c>
      <c r="M88" s="247"/>
      <c r="O88" s="58">
        <v>190</v>
      </c>
      <c r="Q88" s="247"/>
    </row>
    <row r="89" spans="1:17" s="132" customFormat="1" ht="15" customHeight="1">
      <c r="A89" s="219" t="s">
        <v>189</v>
      </c>
      <c r="B89" s="219"/>
      <c r="C89" s="219"/>
      <c r="D89" s="219"/>
      <c r="E89" s="219"/>
      <c r="F89" s="219"/>
      <c r="G89" s="219"/>
      <c r="H89" s="219"/>
      <c r="I89" s="219"/>
      <c r="J89" s="219"/>
      <c r="K89" s="219"/>
      <c r="L89" s="249">
        <v>-6</v>
      </c>
      <c r="M89" s="423"/>
      <c r="O89" s="58">
        <v>-6</v>
      </c>
      <c r="Q89" s="423"/>
    </row>
    <row r="90" spans="1:17" ht="5.0999999999999996" customHeight="1">
      <c r="L90" s="202"/>
      <c r="M90" s="202"/>
      <c r="O90" s="58">
        <v>0</v>
      </c>
      <c r="Q90" s="204"/>
    </row>
    <row r="91" spans="1:17" s="132" customFormat="1" ht="17.25">
      <c r="A91" s="242" t="s">
        <v>190</v>
      </c>
      <c r="K91" s="233"/>
      <c r="L91" s="250"/>
      <c r="M91" s="250"/>
      <c r="O91" s="250"/>
      <c r="Q91" s="303"/>
    </row>
    <row r="92" spans="1:17" s="132" customFormat="1">
      <c r="A92" s="132" t="s">
        <v>191</v>
      </c>
      <c r="L92" s="233" t="s">
        <v>29</v>
      </c>
      <c r="M92" s="233"/>
      <c r="O92" s="234" t="s">
        <v>29</v>
      </c>
      <c r="Q92" s="302"/>
    </row>
    <row r="93" spans="1:17" s="132" customFormat="1" ht="17.25">
      <c r="A93" s="219" t="s">
        <v>192</v>
      </c>
      <c r="B93" s="219"/>
      <c r="C93" s="219"/>
      <c r="D93" s="219"/>
      <c r="E93" s="219"/>
      <c r="F93" s="219"/>
      <c r="G93" s="219"/>
      <c r="H93" s="219"/>
      <c r="I93" s="219"/>
      <c r="J93" s="219"/>
      <c r="K93" s="219"/>
      <c r="L93" s="251">
        <v>-50</v>
      </c>
      <c r="M93" s="258"/>
      <c r="O93" s="58">
        <v>-50</v>
      </c>
      <c r="Q93" s="258"/>
    </row>
    <row r="94" spans="1:17" s="132" customFormat="1" ht="17.25">
      <c r="A94" s="219" t="s">
        <v>193</v>
      </c>
      <c r="B94" s="219"/>
      <c r="C94" s="219"/>
      <c r="D94" s="219"/>
      <c r="E94" s="219"/>
      <c r="F94" s="219"/>
      <c r="G94" s="219"/>
      <c r="H94" s="219"/>
      <c r="I94" s="219"/>
      <c r="J94" s="219"/>
      <c r="K94" s="219"/>
      <c r="L94" s="252">
        <f t="shared" ref="L94:L95" si="8">O94/(1-$O$2)</f>
        <v>42.857142857142861</v>
      </c>
      <c r="M94" s="254"/>
      <c r="O94" s="58">
        <v>30</v>
      </c>
      <c r="Q94" s="254"/>
    </row>
    <row r="95" spans="1:17" s="132" customFormat="1" ht="17.25">
      <c r="A95" s="102" t="s">
        <v>194</v>
      </c>
      <c r="B95" s="102"/>
      <c r="C95" s="102"/>
      <c r="D95" s="102"/>
      <c r="E95" s="102"/>
      <c r="F95" s="102"/>
      <c r="G95" s="102"/>
      <c r="H95" s="102"/>
      <c r="I95" s="102"/>
      <c r="J95" s="102"/>
      <c r="K95" s="102"/>
      <c r="L95" s="254">
        <f t="shared" si="8"/>
        <v>75.714285714285722</v>
      </c>
      <c r="M95" s="254"/>
      <c r="O95" s="58">
        <v>53</v>
      </c>
      <c r="Q95" s="254"/>
    </row>
    <row r="96" spans="1:17" s="132" customFormat="1">
      <c r="A96" s="219" t="s">
        <v>195</v>
      </c>
      <c r="B96" s="219"/>
      <c r="C96" s="219"/>
      <c r="D96" s="219"/>
      <c r="E96" s="219"/>
      <c r="F96" s="219"/>
      <c r="G96" s="219"/>
      <c r="H96" s="219"/>
      <c r="I96" s="219"/>
      <c r="J96" s="219"/>
      <c r="K96" s="219"/>
      <c r="L96" s="252" t="s">
        <v>151</v>
      </c>
      <c r="M96" s="254"/>
      <c r="O96" s="253" t="s">
        <v>151</v>
      </c>
      <c r="Q96" s="424"/>
    </row>
    <row r="97" spans="1:17" s="132" customFormat="1" ht="17.25">
      <c r="A97" s="102" t="s">
        <v>196</v>
      </c>
      <c r="B97" s="102"/>
      <c r="C97" s="102"/>
      <c r="D97" s="102"/>
      <c r="E97" s="102"/>
      <c r="F97" s="102"/>
      <c r="G97" s="102"/>
      <c r="H97" s="102"/>
      <c r="I97" s="102"/>
      <c r="J97" s="102"/>
      <c r="K97" s="102"/>
      <c r="L97" s="254">
        <f t="shared" ref="L97:L100" si="9">O97/(1-$O$2)</f>
        <v>98.571428571428584</v>
      </c>
      <c r="M97" s="254"/>
      <c r="O97" s="58">
        <v>69</v>
      </c>
      <c r="Q97" s="254"/>
    </row>
    <row r="98" spans="1:17" s="132" customFormat="1" ht="17.25">
      <c r="A98" s="219" t="s">
        <v>183</v>
      </c>
      <c r="B98" s="219"/>
      <c r="C98" s="219"/>
      <c r="D98" s="219"/>
      <c r="E98" s="219"/>
      <c r="F98" s="219"/>
      <c r="G98" s="219"/>
      <c r="H98" s="219"/>
      <c r="I98" s="219"/>
      <c r="J98" s="219"/>
      <c r="K98" s="219"/>
      <c r="L98" s="255">
        <f t="shared" si="9"/>
        <v>57.142857142857146</v>
      </c>
      <c r="M98" s="256"/>
      <c r="O98" s="58">
        <v>40</v>
      </c>
      <c r="Q98" s="256"/>
    </row>
    <row r="99" spans="1:17" s="132" customFormat="1" ht="17.25">
      <c r="A99" s="226" t="s">
        <v>197</v>
      </c>
      <c r="B99" s="102"/>
      <c r="C99" s="102"/>
      <c r="D99" s="102"/>
      <c r="E99" s="102"/>
      <c r="F99" s="102"/>
      <c r="G99" s="102"/>
      <c r="H99" s="102"/>
      <c r="I99" s="102"/>
      <c r="J99" s="102"/>
      <c r="K99" s="102"/>
      <c r="L99" s="256">
        <f t="shared" si="9"/>
        <v>140</v>
      </c>
      <c r="M99" s="256"/>
      <c r="O99" s="58">
        <v>98</v>
      </c>
      <c r="Q99" s="256"/>
    </row>
    <row r="100" spans="1:17" s="132" customFormat="1" ht="17.25">
      <c r="A100" s="221" t="s">
        <v>198</v>
      </c>
      <c r="B100" s="219"/>
      <c r="C100" s="219"/>
      <c r="D100" s="219"/>
      <c r="E100" s="219"/>
      <c r="F100" s="219"/>
      <c r="G100" s="219"/>
      <c r="H100" s="219"/>
      <c r="I100" s="219"/>
      <c r="J100" s="219"/>
      <c r="K100" s="219"/>
      <c r="L100" s="255">
        <f t="shared" si="9"/>
        <v>101.42857142857143</v>
      </c>
      <c r="M100" s="256"/>
      <c r="O100" s="58">
        <v>71</v>
      </c>
      <c r="Q100" s="256"/>
    </row>
    <row r="101" spans="1:17" s="132" customFormat="1" ht="17.25">
      <c r="A101" s="257" t="s">
        <v>189</v>
      </c>
      <c r="B101" s="102"/>
      <c r="C101" s="102"/>
      <c r="D101" s="102"/>
      <c r="E101" s="102"/>
      <c r="F101" s="102"/>
      <c r="G101" s="102"/>
      <c r="H101" s="102"/>
      <c r="I101" s="102"/>
      <c r="J101" s="102"/>
      <c r="K101" s="102"/>
      <c r="L101" s="258">
        <v>-6</v>
      </c>
      <c r="M101" s="258"/>
      <c r="O101" s="58">
        <v>-6</v>
      </c>
      <c r="Q101" s="258"/>
    </row>
    <row r="102" spans="1:17" s="132" customFormat="1" ht="17.25">
      <c r="A102" s="219" t="s">
        <v>199</v>
      </c>
      <c r="B102" s="219"/>
      <c r="C102" s="219"/>
      <c r="D102" s="219"/>
      <c r="E102" s="219"/>
      <c r="F102" s="219"/>
      <c r="G102" s="219"/>
      <c r="H102" s="219"/>
      <c r="I102" s="219"/>
      <c r="J102" s="219"/>
      <c r="K102" s="219"/>
      <c r="L102" s="255">
        <f>O102/(1-$O$2)</f>
        <v>60.000000000000007</v>
      </c>
      <c r="M102" s="256"/>
      <c r="O102" s="58">
        <v>42</v>
      </c>
      <c r="Q102" s="256"/>
    </row>
    <row r="103" spans="1:17" s="132" customFormat="1" ht="5.0999999999999996" customHeight="1">
      <c r="A103" s="102"/>
      <c r="B103" s="102"/>
      <c r="C103" s="102"/>
      <c r="D103" s="102"/>
      <c r="E103" s="102"/>
      <c r="F103" s="102"/>
      <c r="G103" s="102"/>
      <c r="H103" s="102"/>
      <c r="I103" s="102"/>
      <c r="J103" s="102"/>
      <c r="K103" s="102"/>
      <c r="L103" s="259"/>
      <c r="M103" s="259"/>
      <c r="O103" s="259"/>
      <c r="Q103" s="259"/>
    </row>
    <row r="104" spans="1:17">
      <c r="A104" s="260" t="s">
        <v>200</v>
      </c>
      <c r="Q104" s="210"/>
    </row>
    <row r="105" spans="1:17" ht="16.5" customHeight="1">
      <c r="A105" s="210" t="s">
        <v>201</v>
      </c>
      <c r="B105" s="210"/>
      <c r="C105" s="210"/>
      <c r="D105" s="210"/>
      <c r="E105" s="210"/>
      <c r="F105" s="210"/>
      <c r="G105" s="210"/>
      <c r="H105" s="210"/>
      <c r="I105" s="210"/>
      <c r="J105" s="210"/>
      <c r="K105" s="217"/>
      <c r="L105" s="261">
        <f t="shared" ref="L105:L111" si="10">O105/(1-$O$2)</f>
        <v>114.28571428571429</v>
      </c>
      <c r="M105" s="261"/>
      <c r="O105" s="58">
        <v>80</v>
      </c>
      <c r="Q105" s="425"/>
    </row>
    <row r="106" spans="1:17" ht="16.5" customHeight="1">
      <c r="A106" s="197" t="s">
        <v>202</v>
      </c>
      <c r="B106" s="197"/>
      <c r="C106" s="197"/>
      <c r="D106" s="197"/>
      <c r="E106" s="197"/>
      <c r="F106" s="197"/>
      <c r="G106" s="197"/>
      <c r="H106" s="197"/>
      <c r="I106" s="197"/>
      <c r="J106" s="197"/>
      <c r="K106" s="197"/>
      <c r="L106" s="262">
        <f t="shared" si="10"/>
        <v>228.57142857142858</v>
      </c>
      <c r="M106" s="425"/>
      <c r="O106" s="58">
        <v>160</v>
      </c>
      <c r="Q106" s="425"/>
    </row>
    <row r="107" spans="1:17" ht="16.5" customHeight="1">
      <c r="A107" s="210" t="s">
        <v>203</v>
      </c>
      <c r="B107" s="210"/>
      <c r="C107" s="210"/>
      <c r="D107" s="210"/>
      <c r="E107" s="210"/>
      <c r="F107" s="210"/>
      <c r="G107" s="210"/>
      <c r="H107" s="210"/>
      <c r="I107" s="210"/>
      <c r="L107" s="261">
        <f t="shared" si="10"/>
        <v>150</v>
      </c>
      <c r="M107" s="261"/>
      <c r="O107" s="58">
        <v>105</v>
      </c>
      <c r="Q107" s="425"/>
    </row>
    <row r="108" spans="1:17" ht="16.5" customHeight="1">
      <c r="A108" s="197" t="s">
        <v>172</v>
      </c>
      <c r="B108" s="197"/>
      <c r="C108" s="197"/>
      <c r="D108" s="197"/>
      <c r="E108" s="197"/>
      <c r="F108" s="197"/>
      <c r="G108" s="197"/>
      <c r="H108" s="197"/>
      <c r="I108" s="197"/>
      <c r="J108" s="197"/>
      <c r="K108" s="197"/>
      <c r="L108" s="262">
        <f t="shared" si="10"/>
        <v>97.142857142857153</v>
      </c>
      <c r="M108" s="425"/>
      <c r="O108" s="58">
        <v>68</v>
      </c>
      <c r="Q108" s="425"/>
    </row>
    <row r="109" spans="1:17" ht="16.5" customHeight="1">
      <c r="A109" s="210" t="s">
        <v>204</v>
      </c>
      <c r="B109" s="210"/>
      <c r="C109" s="210"/>
      <c r="D109" s="210"/>
      <c r="E109" s="210"/>
      <c r="F109" s="210"/>
      <c r="G109" s="210"/>
      <c r="H109" s="210"/>
      <c r="I109" s="210"/>
      <c r="L109" s="261">
        <f t="shared" si="10"/>
        <v>247.14285714285717</v>
      </c>
      <c r="M109" s="261"/>
      <c r="O109" s="58">
        <v>173</v>
      </c>
      <c r="Q109" s="425"/>
    </row>
    <row r="110" spans="1:17" ht="16.5" customHeight="1">
      <c r="A110" s="197" t="s">
        <v>205</v>
      </c>
      <c r="B110" s="197"/>
      <c r="C110" s="197"/>
      <c r="D110" s="197"/>
      <c r="E110" s="197"/>
      <c r="F110" s="197"/>
      <c r="G110" s="197"/>
      <c r="H110" s="197"/>
      <c r="I110" s="197"/>
      <c r="J110" s="197"/>
      <c r="K110" s="197"/>
      <c r="L110" s="262">
        <f t="shared" si="10"/>
        <v>17.142857142857142</v>
      </c>
      <c r="M110" s="425"/>
      <c r="O110" s="58">
        <v>12</v>
      </c>
      <c r="Q110" s="425"/>
    </row>
    <row r="111" spans="1:17" ht="16.5" customHeight="1">
      <c r="A111" s="197" t="s">
        <v>206</v>
      </c>
      <c r="B111" s="197"/>
      <c r="C111" s="197"/>
      <c r="D111" s="197"/>
      <c r="E111" s="197"/>
      <c r="F111" s="197"/>
      <c r="G111" s="197"/>
      <c r="H111" s="197"/>
      <c r="I111" s="197"/>
      <c r="J111" s="197"/>
      <c r="K111" s="197"/>
      <c r="L111" s="262">
        <f t="shared" si="10"/>
        <v>17.142857142857142</v>
      </c>
      <c r="M111" s="425"/>
      <c r="O111" s="58">
        <v>12</v>
      </c>
      <c r="Q111" s="425"/>
    </row>
    <row r="112" spans="1:17" ht="15" customHeight="1">
      <c r="A112" s="210"/>
      <c r="B112" s="210"/>
      <c r="C112" s="210"/>
      <c r="D112" s="210"/>
      <c r="E112" s="210"/>
      <c r="F112" s="210"/>
      <c r="G112" s="210"/>
      <c r="H112" s="210"/>
      <c r="I112" s="210"/>
      <c r="Q112" s="210"/>
    </row>
    <row r="113" spans="1:17" ht="15" customHeight="1">
      <c r="A113" s="210"/>
      <c r="B113" s="210"/>
      <c r="C113" s="210"/>
      <c r="D113" s="210"/>
      <c r="E113" s="210"/>
      <c r="F113" s="210"/>
      <c r="G113" s="210"/>
      <c r="H113" s="210"/>
      <c r="I113" s="210"/>
      <c r="Q113" s="210"/>
    </row>
    <row r="114" spans="1:17" ht="15" customHeight="1">
      <c r="A114" s="210"/>
      <c r="B114" s="210"/>
      <c r="C114" s="210"/>
      <c r="D114" s="210"/>
      <c r="E114" s="210"/>
      <c r="F114" s="210"/>
      <c r="G114" s="210"/>
      <c r="H114" s="210"/>
      <c r="I114" s="210"/>
      <c r="Q114" s="210"/>
    </row>
    <row r="115" spans="1:17" ht="15" customHeight="1">
      <c r="A115" s="210"/>
      <c r="B115" s="210"/>
      <c r="C115" s="210"/>
      <c r="D115" s="210"/>
      <c r="E115" s="210"/>
      <c r="F115" s="210"/>
      <c r="G115" s="210"/>
      <c r="H115" s="210"/>
      <c r="I115" s="210"/>
      <c r="Q115" s="210"/>
    </row>
    <row r="116" spans="1:17" ht="15" customHeight="1">
      <c r="A116" s="210"/>
      <c r="B116" s="210"/>
      <c r="C116" s="210"/>
      <c r="D116" s="210"/>
      <c r="E116" s="210"/>
      <c r="F116" s="210"/>
      <c r="G116" s="210"/>
      <c r="H116" s="210"/>
      <c r="I116" s="210"/>
      <c r="Q116" s="210"/>
    </row>
    <row r="117" spans="1:17" ht="15" customHeight="1">
      <c r="A117" s="210"/>
      <c r="B117" s="210"/>
      <c r="C117" s="210"/>
      <c r="D117" s="210"/>
      <c r="E117" s="210"/>
      <c r="F117" s="210"/>
      <c r="G117" s="210"/>
      <c r="H117" s="210"/>
      <c r="I117" s="210"/>
      <c r="Q117" s="210"/>
    </row>
    <row r="118" spans="1:17" ht="18" customHeight="1">
      <c r="A118" s="210"/>
      <c r="B118" s="210"/>
      <c r="C118" s="210"/>
      <c r="D118" s="210"/>
      <c r="E118" s="210"/>
      <c r="F118" s="210"/>
      <c r="G118" s="210"/>
      <c r="H118" s="210"/>
      <c r="I118" s="210"/>
      <c r="Q118" s="210"/>
    </row>
    <row r="119" spans="1:17" ht="15" customHeight="1">
      <c r="A119" s="516" t="str">
        <f>A62</f>
        <v xml:space="preserve">EFFECTIVE DATE OF JANUARY 15, 2019FGG.  SUPERSEDES ALL PREVIOUS PRICE SCHEDULES.  DUE TO CONTINUOUS PRODUCT IMPROVEMENTS, PRICES AND PRODUCT FEATURES ARE SUBJECT TO CHANGE WITHOUT NOTICE.  POSSESSION OF THIS PRICE LIST DOES NOT CONSTITUTE AN OFFER TO SELL. </v>
      </c>
      <c r="B119" s="516"/>
      <c r="C119" s="516"/>
      <c r="D119" s="516"/>
      <c r="E119" s="516"/>
      <c r="F119" s="516"/>
      <c r="G119" s="516"/>
      <c r="H119" s="516"/>
      <c r="I119" s="516"/>
      <c r="J119" s="516"/>
      <c r="K119" s="516"/>
      <c r="L119" s="516"/>
      <c r="M119" s="432"/>
      <c r="Q119" s="210"/>
    </row>
    <row r="120" spans="1:17" ht="15" customHeight="1">
      <c r="A120" s="516"/>
      <c r="B120" s="516"/>
      <c r="C120" s="516"/>
      <c r="D120" s="516"/>
      <c r="E120" s="516"/>
      <c r="F120" s="516"/>
      <c r="G120" s="516"/>
      <c r="H120" s="516"/>
      <c r="I120" s="516"/>
      <c r="J120" s="516"/>
      <c r="K120" s="516"/>
      <c r="L120" s="516"/>
      <c r="M120" s="432"/>
      <c r="Q120" s="210"/>
    </row>
    <row r="121" spans="1:17" s="132" customFormat="1" ht="17.25">
      <c r="A121" s="263" t="s">
        <v>354</v>
      </c>
      <c r="B121" s="263"/>
      <c r="C121" s="264"/>
      <c r="D121" s="264"/>
      <c r="E121" s="264"/>
      <c r="F121" s="264"/>
      <c r="G121" s="264"/>
      <c r="H121" s="264"/>
      <c r="I121" s="264"/>
      <c r="J121" s="264"/>
      <c r="K121" s="264"/>
      <c r="L121" s="194" t="s">
        <v>16</v>
      </c>
      <c r="M121" s="194"/>
      <c r="O121" s="76" t="s">
        <v>15</v>
      </c>
      <c r="Q121" s="418"/>
    </row>
    <row r="122" spans="1:17">
      <c r="A122" s="210"/>
      <c r="B122" s="210"/>
      <c r="C122" s="210"/>
      <c r="D122" s="210"/>
      <c r="E122" s="210"/>
      <c r="F122" s="210"/>
      <c r="G122" s="210"/>
      <c r="H122" s="210"/>
      <c r="I122" s="210"/>
      <c r="J122" s="210"/>
      <c r="K122" s="210"/>
      <c r="L122" s="217"/>
      <c r="M122" s="217"/>
      <c r="Q122" s="210"/>
    </row>
    <row r="123" spans="1:17" ht="17.25">
      <c r="A123" s="210"/>
      <c r="B123" s="210"/>
      <c r="C123" s="210"/>
      <c r="D123" s="210"/>
      <c r="E123" s="210"/>
      <c r="F123" s="210"/>
      <c r="G123" s="210"/>
      <c r="H123" s="210"/>
      <c r="I123" s="210"/>
      <c r="J123" s="210"/>
      <c r="K123" s="267" t="s">
        <v>211</v>
      </c>
      <c r="L123" s="268">
        <f t="shared" ref="L123:L127" si="11">O123/(1-$O$2)</f>
        <v>180</v>
      </c>
      <c r="M123" s="247"/>
      <c r="O123" s="58">
        <v>126</v>
      </c>
      <c r="Q123" s="247"/>
    </row>
    <row r="124" spans="1:17" ht="17.25">
      <c r="A124" s="210"/>
      <c r="B124" s="210"/>
      <c r="C124" s="210"/>
      <c r="D124" s="210"/>
      <c r="E124" s="210"/>
      <c r="F124" s="210"/>
      <c r="G124" s="210"/>
      <c r="H124" s="210"/>
      <c r="I124" s="210"/>
      <c r="J124" s="210"/>
      <c r="K124" s="221" t="s">
        <v>212</v>
      </c>
      <c r="L124" s="240">
        <f t="shared" si="11"/>
        <v>300</v>
      </c>
      <c r="M124" s="247"/>
      <c r="O124" s="58">
        <v>210</v>
      </c>
      <c r="Q124" s="247"/>
    </row>
    <row r="125" spans="1:17" ht="17.25">
      <c r="A125" s="210"/>
      <c r="B125" s="210"/>
      <c r="C125" s="210"/>
      <c r="D125" s="210"/>
      <c r="E125" s="210"/>
      <c r="F125" s="210"/>
      <c r="G125" s="210"/>
      <c r="H125" s="210"/>
      <c r="I125" s="210"/>
      <c r="J125" s="210"/>
      <c r="K125" s="221" t="s">
        <v>213</v>
      </c>
      <c r="L125" s="240">
        <f t="shared" si="11"/>
        <v>350</v>
      </c>
      <c r="M125" s="247"/>
      <c r="O125" s="58">
        <v>245</v>
      </c>
      <c r="Q125" s="247"/>
    </row>
    <row r="126" spans="1:17" ht="17.25">
      <c r="A126" s="210"/>
      <c r="B126" s="210"/>
      <c r="C126" s="210"/>
      <c r="D126" s="210"/>
      <c r="E126" s="210"/>
      <c r="F126" s="210"/>
      <c r="G126" s="210"/>
      <c r="H126" s="210"/>
      <c r="I126" s="210"/>
      <c r="J126" s="210"/>
      <c r="K126" s="221" t="s">
        <v>214</v>
      </c>
      <c r="L126" s="240">
        <f t="shared" si="11"/>
        <v>407.14285714285717</v>
      </c>
      <c r="M126" s="247"/>
      <c r="O126" s="58">
        <v>285</v>
      </c>
      <c r="Q126" s="247"/>
    </row>
    <row r="127" spans="1:17" ht="17.25">
      <c r="A127" s="210"/>
      <c r="B127" s="210"/>
      <c r="C127" s="210"/>
      <c r="D127" s="210"/>
      <c r="E127" s="210"/>
      <c r="F127" s="210"/>
      <c r="G127" s="210"/>
      <c r="H127" s="210"/>
      <c r="I127" s="210"/>
      <c r="J127" s="210"/>
      <c r="K127" s="221" t="s">
        <v>220</v>
      </c>
      <c r="L127" s="240">
        <f t="shared" si="11"/>
        <v>328.57142857142861</v>
      </c>
      <c r="M127" s="247"/>
      <c r="O127" s="58">
        <v>230</v>
      </c>
      <c r="Q127" s="247"/>
    </row>
    <row r="128" spans="1:17" ht="3" customHeight="1">
      <c r="A128" s="210"/>
      <c r="B128" s="210"/>
      <c r="C128" s="210"/>
      <c r="D128" s="210"/>
      <c r="E128" s="210"/>
      <c r="F128" s="210"/>
      <c r="G128" s="210"/>
      <c r="H128" s="210"/>
      <c r="I128" s="210"/>
      <c r="J128" s="210"/>
      <c r="K128" s="210"/>
      <c r="L128" s="217"/>
      <c r="M128" s="217"/>
      <c r="Q128" s="210"/>
    </row>
    <row r="129" spans="1:17" ht="16.5" customHeight="1">
      <c r="A129" s="210"/>
      <c r="B129" s="210"/>
      <c r="C129" s="210"/>
      <c r="D129" s="210"/>
      <c r="E129" s="210"/>
      <c r="F129" s="210"/>
      <c r="G129" s="210"/>
      <c r="H129" s="210"/>
      <c r="I129" s="210"/>
      <c r="J129" s="210"/>
      <c r="K129" s="210"/>
      <c r="L129" s="217"/>
      <c r="M129" s="217"/>
      <c r="Q129" s="210"/>
    </row>
    <row r="130" spans="1:17" ht="16.5" customHeight="1">
      <c r="A130" s="263" t="s">
        <v>355</v>
      </c>
      <c r="B130" s="227"/>
      <c r="C130" s="227"/>
      <c r="D130" s="227"/>
      <c r="E130" s="227"/>
      <c r="F130" s="227"/>
      <c r="G130" s="227"/>
      <c r="H130" s="227"/>
      <c r="I130" s="227"/>
      <c r="J130" s="227"/>
      <c r="K130" s="227"/>
      <c r="L130" s="381"/>
      <c r="M130" s="381"/>
      <c r="Q130" s="210"/>
    </row>
    <row r="131" spans="1:17" ht="16.5" customHeight="1">
      <c r="A131" s="267" t="s">
        <v>356</v>
      </c>
      <c r="B131" s="267"/>
      <c r="C131" s="267"/>
      <c r="D131" s="267"/>
      <c r="E131" s="267"/>
      <c r="F131" s="267"/>
      <c r="G131" s="267"/>
      <c r="H131" s="267"/>
      <c r="I131" s="267"/>
      <c r="J131" s="267"/>
      <c r="K131" s="267"/>
      <c r="L131" s="268">
        <f t="shared" ref="L131:L145" si="12">O131/(1-$O$2)</f>
        <v>135.71428571428572</v>
      </c>
      <c r="M131" s="247"/>
      <c r="O131" s="58">
        <v>95</v>
      </c>
      <c r="Q131" s="247"/>
    </row>
    <row r="132" spans="1:17" ht="16.5" customHeight="1">
      <c r="A132" s="221" t="s">
        <v>357</v>
      </c>
      <c r="B132" s="221"/>
      <c r="C132" s="221"/>
      <c r="D132" s="221"/>
      <c r="E132" s="221"/>
      <c r="F132" s="221"/>
      <c r="G132" s="221"/>
      <c r="H132" s="221"/>
      <c r="I132" s="221"/>
      <c r="J132" s="221"/>
      <c r="K132" s="221"/>
      <c r="L132" s="240">
        <f t="shared" si="12"/>
        <v>118.57142857142858</v>
      </c>
      <c r="M132" s="247"/>
      <c r="O132" s="58">
        <v>83</v>
      </c>
      <c r="Q132" s="247"/>
    </row>
    <row r="133" spans="1:17" ht="16.5" customHeight="1">
      <c r="A133" s="221" t="s">
        <v>358</v>
      </c>
      <c r="B133" s="221"/>
      <c r="C133" s="221"/>
      <c r="D133" s="221"/>
      <c r="E133" s="221"/>
      <c r="F133" s="221"/>
      <c r="G133" s="221"/>
      <c r="H133" s="221"/>
      <c r="I133" s="221"/>
      <c r="J133" s="221"/>
      <c r="K133" s="221"/>
      <c r="L133" s="240">
        <f t="shared" si="12"/>
        <v>91.428571428571431</v>
      </c>
      <c r="M133" s="247"/>
      <c r="O133" s="58">
        <v>64</v>
      </c>
      <c r="Q133" s="247"/>
    </row>
    <row r="134" spans="1:17" ht="16.5" customHeight="1">
      <c r="A134" s="221" t="s">
        <v>359</v>
      </c>
      <c r="B134" s="221"/>
      <c r="C134" s="221"/>
      <c r="D134" s="221"/>
      <c r="E134" s="221"/>
      <c r="F134" s="221"/>
      <c r="G134" s="221"/>
      <c r="H134" s="221"/>
      <c r="I134" s="221"/>
      <c r="J134" s="221"/>
      <c r="K134" s="221"/>
      <c r="L134" s="240">
        <f t="shared" si="12"/>
        <v>44.285714285714292</v>
      </c>
      <c r="M134" s="247"/>
      <c r="O134" s="58">
        <v>31</v>
      </c>
      <c r="Q134" s="247"/>
    </row>
    <row r="135" spans="1:17" ht="16.5" customHeight="1">
      <c r="A135" s="221" t="s">
        <v>360</v>
      </c>
      <c r="B135" s="221"/>
      <c r="C135" s="221"/>
      <c r="D135" s="221"/>
      <c r="E135" s="221"/>
      <c r="F135" s="221"/>
      <c r="G135" s="221"/>
      <c r="H135" s="221"/>
      <c r="I135" s="221"/>
      <c r="J135" s="221"/>
      <c r="K135" s="221"/>
      <c r="L135" s="240">
        <f t="shared" si="12"/>
        <v>71.428571428571431</v>
      </c>
      <c r="M135" s="247"/>
      <c r="O135" s="58">
        <v>50</v>
      </c>
      <c r="Q135" s="247"/>
    </row>
    <row r="136" spans="1:17" ht="16.5" customHeight="1">
      <c r="A136" s="221" t="s">
        <v>361</v>
      </c>
      <c r="B136" s="221"/>
      <c r="C136" s="221"/>
      <c r="D136" s="221"/>
      <c r="E136" s="221"/>
      <c r="F136" s="221"/>
      <c r="G136" s="221"/>
      <c r="H136" s="221"/>
      <c r="I136" s="221"/>
      <c r="J136" s="221"/>
      <c r="K136" s="221"/>
      <c r="L136" s="240">
        <f t="shared" si="12"/>
        <v>114.28571428571429</v>
      </c>
      <c r="M136" s="247"/>
      <c r="O136" s="58">
        <v>80</v>
      </c>
      <c r="Q136" s="247"/>
    </row>
    <row r="137" spans="1:17" ht="16.5" customHeight="1">
      <c r="A137" s="221" t="s">
        <v>362</v>
      </c>
      <c r="B137" s="221"/>
      <c r="C137" s="221"/>
      <c r="D137" s="221"/>
      <c r="E137" s="221"/>
      <c r="F137" s="221"/>
      <c r="G137" s="221"/>
      <c r="H137" s="221"/>
      <c r="I137" s="221"/>
      <c r="J137" s="221"/>
      <c r="K137" s="221"/>
      <c r="L137" s="240">
        <f t="shared" si="12"/>
        <v>45.714285714285715</v>
      </c>
      <c r="M137" s="247"/>
      <c r="O137" s="58">
        <v>32</v>
      </c>
      <c r="Q137" s="247"/>
    </row>
    <row r="138" spans="1:17" ht="16.5" customHeight="1">
      <c r="A138" s="221" t="s">
        <v>363</v>
      </c>
      <c r="B138" s="221"/>
      <c r="C138" s="221"/>
      <c r="D138" s="221"/>
      <c r="E138" s="221"/>
      <c r="F138" s="221"/>
      <c r="G138" s="221"/>
      <c r="H138" s="221"/>
      <c r="I138" s="221"/>
      <c r="J138" s="221"/>
      <c r="K138" s="221"/>
      <c r="L138" s="240">
        <f t="shared" si="12"/>
        <v>72.857142857142861</v>
      </c>
      <c r="M138" s="247"/>
      <c r="O138" s="58">
        <v>51</v>
      </c>
      <c r="Q138" s="247"/>
    </row>
    <row r="139" spans="1:17" ht="16.5" customHeight="1">
      <c r="A139" s="221" t="s">
        <v>364</v>
      </c>
      <c r="B139" s="221"/>
      <c r="C139" s="221"/>
      <c r="D139" s="221"/>
      <c r="E139" s="221"/>
      <c r="F139" s="221"/>
      <c r="G139" s="221"/>
      <c r="H139" s="221"/>
      <c r="I139" s="221"/>
      <c r="J139" s="221"/>
      <c r="K139" s="221"/>
      <c r="L139" s="240">
        <f t="shared" si="12"/>
        <v>117.14285714285715</v>
      </c>
      <c r="M139" s="247"/>
      <c r="O139" s="58">
        <v>82</v>
      </c>
      <c r="Q139" s="247"/>
    </row>
    <row r="140" spans="1:17" ht="16.5" customHeight="1">
      <c r="A140" s="221" t="s">
        <v>365</v>
      </c>
      <c r="B140" s="221"/>
      <c r="C140" s="221"/>
      <c r="D140" s="221"/>
      <c r="E140" s="221"/>
      <c r="F140" s="221"/>
      <c r="G140" s="221"/>
      <c r="H140" s="221"/>
      <c r="I140" s="221"/>
      <c r="J140" s="221"/>
      <c r="K140" s="221"/>
      <c r="L140" s="240">
        <f t="shared" si="12"/>
        <v>18.571428571428573</v>
      </c>
      <c r="M140" s="247"/>
      <c r="O140" s="58">
        <v>13</v>
      </c>
      <c r="Q140" s="247"/>
    </row>
    <row r="141" spans="1:17" ht="16.5" customHeight="1">
      <c r="A141" s="221" t="s">
        <v>366</v>
      </c>
      <c r="B141" s="221"/>
      <c r="C141" s="221"/>
      <c r="D141" s="221"/>
      <c r="E141" s="221"/>
      <c r="F141" s="221"/>
      <c r="G141" s="221"/>
      <c r="H141" s="221"/>
      <c r="I141" s="221"/>
      <c r="J141" s="221"/>
      <c r="K141" s="221"/>
      <c r="L141" s="240">
        <f t="shared" si="12"/>
        <v>20</v>
      </c>
      <c r="M141" s="247"/>
      <c r="O141" s="58">
        <v>14</v>
      </c>
      <c r="Q141" s="247"/>
    </row>
    <row r="142" spans="1:17" ht="16.5" customHeight="1">
      <c r="A142" s="221" t="s">
        <v>367</v>
      </c>
      <c r="B142" s="221"/>
      <c r="C142" s="221"/>
      <c r="D142" s="221"/>
      <c r="E142" s="221"/>
      <c r="F142" s="221"/>
      <c r="G142" s="221"/>
      <c r="H142" s="221"/>
      <c r="I142" s="221"/>
      <c r="J142" s="221"/>
      <c r="K142" s="221"/>
      <c r="L142" s="240">
        <f t="shared" si="12"/>
        <v>17.142857142857142</v>
      </c>
      <c r="M142" s="247"/>
      <c r="O142" s="58">
        <v>12</v>
      </c>
      <c r="Q142" s="247"/>
    </row>
    <row r="143" spans="1:17" ht="16.5" customHeight="1">
      <c r="A143" s="221" t="s">
        <v>368</v>
      </c>
      <c r="B143" s="221"/>
      <c r="C143" s="221"/>
      <c r="D143" s="221"/>
      <c r="E143" s="221"/>
      <c r="F143" s="221"/>
      <c r="G143" s="221"/>
      <c r="H143" s="221"/>
      <c r="I143" s="221"/>
      <c r="J143" s="221"/>
      <c r="K143" s="221"/>
      <c r="L143" s="240">
        <f t="shared" si="12"/>
        <v>25.714285714285715</v>
      </c>
      <c r="M143" s="247"/>
      <c r="O143" s="58">
        <v>18</v>
      </c>
      <c r="Q143" s="247"/>
    </row>
    <row r="144" spans="1:17" ht="16.5" customHeight="1">
      <c r="A144" s="221" t="s">
        <v>369</v>
      </c>
      <c r="B144" s="221"/>
      <c r="C144" s="221"/>
      <c r="D144" s="221"/>
      <c r="E144" s="221"/>
      <c r="F144" s="221"/>
      <c r="G144" s="221"/>
      <c r="H144" s="221"/>
      <c r="I144" s="221"/>
      <c r="J144" s="221"/>
      <c r="K144" s="221"/>
      <c r="L144" s="240">
        <f t="shared" si="12"/>
        <v>40</v>
      </c>
      <c r="M144" s="247"/>
      <c r="O144" s="58">
        <v>28</v>
      </c>
      <c r="Q144" s="247"/>
    </row>
    <row r="145" spans="1:17" ht="16.5" customHeight="1">
      <c r="A145" s="221" t="s">
        <v>370</v>
      </c>
      <c r="B145" s="221"/>
      <c r="C145" s="221"/>
      <c r="D145" s="221"/>
      <c r="E145" s="221"/>
      <c r="F145" s="221"/>
      <c r="G145" s="221"/>
      <c r="H145" s="221"/>
      <c r="I145" s="221"/>
      <c r="J145" s="221"/>
      <c r="K145" s="221"/>
      <c r="L145" s="240">
        <f t="shared" si="12"/>
        <v>20</v>
      </c>
      <c r="M145" s="247"/>
      <c r="O145" s="58">
        <v>14</v>
      </c>
      <c r="Q145" s="247"/>
    </row>
    <row r="146" spans="1:17" ht="16.5" customHeight="1">
      <c r="A146" s="210"/>
      <c r="B146" s="210"/>
      <c r="C146" s="210"/>
      <c r="D146" s="210"/>
      <c r="E146" s="210"/>
      <c r="F146" s="210"/>
      <c r="G146" s="210"/>
      <c r="H146" s="210"/>
      <c r="I146" s="210"/>
      <c r="J146" s="210"/>
      <c r="K146" s="210"/>
      <c r="L146" s="217"/>
      <c r="M146" s="217"/>
      <c r="Q146" s="210"/>
    </row>
    <row r="147" spans="1:17" ht="17.25">
      <c r="A147" s="242" t="s">
        <v>371</v>
      </c>
      <c r="B147" s="242"/>
      <c r="C147" s="242"/>
      <c r="D147" s="242"/>
      <c r="E147" s="242"/>
      <c r="F147" s="242"/>
      <c r="G147" s="132"/>
      <c r="H147" s="132"/>
      <c r="I147" s="132"/>
      <c r="J147" s="132"/>
      <c r="K147" s="132"/>
      <c r="L147" s="233"/>
      <c r="M147" s="233"/>
      <c r="Q147" s="210"/>
    </row>
    <row r="148" spans="1:17">
      <c r="A148" s="265" t="s">
        <v>428</v>
      </c>
      <c r="B148" s="265"/>
      <c r="C148" s="265"/>
      <c r="D148" s="265"/>
      <c r="E148" s="265"/>
      <c r="F148" s="265"/>
      <c r="G148" s="265"/>
      <c r="H148" s="265"/>
      <c r="I148" s="265"/>
      <c r="J148" s="265"/>
      <c r="K148" s="265"/>
      <c r="L148" s="244" t="s">
        <v>29</v>
      </c>
      <c r="M148" s="244"/>
      <c r="O148" s="195" t="s">
        <v>29</v>
      </c>
      <c r="Q148" s="217"/>
    </row>
    <row r="149" spans="1:17" ht="17.25">
      <c r="A149" s="219" t="s">
        <v>372</v>
      </c>
      <c r="B149" s="221"/>
      <c r="C149" s="221"/>
      <c r="D149" s="221"/>
      <c r="E149" s="221"/>
      <c r="F149" s="221"/>
      <c r="G149" s="221"/>
      <c r="H149" s="221"/>
      <c r="I149" s="221"/>
      <c r="J149" s="221"/>
      <c r="K149" s="221"/>
      <c r="L149" s="240">
        <f t="shared" ref="L149:L160" si="13">O149/(1-$O$2)</f>
        <v>81.428571428571431</v>
      </c>
      <c r="M149" s="247"/>
      <c r="O149" s="58">
        <v>57</v>
      </c>
      <c r="Q149" s="238"/>
    </row>
    <row r="150" spans="1:17" ht="17.25">
      <c r="A150" s="219" t="s">
        <v>373</v>
      </c>
      <c r="B150" s="221"/>
      <c r="C150" s="221"/>
      <c r="D150" s="221"/>
      <c r="E150" s="221"/>
      <c r="F150" s="221"/>
      <c r="G150" s="221"/>
      <c r="H150" s="221"/>
      <c r="I150" s="221"/>
      <c r="J150" s="221"/>
      <c r="K150" s="221"/>
      <c r="L150" s="240">
        <f t="shared" si="13"/>
        <v>137.14285714285714</v>
      </c>
      <c r="M150" s="247"/>
      <c r="O150" s="58">
        <v>96</v>
      </c>
      <c r="Q150" s="238"/>
    </row>
    <row r="151" spans="1:17" ht="17.25">
      <c r="A151" s="132" t="s">
        <v>374</v>
      </c>
      <c r="B151" s="265"/>
      <c r="C151" s="265"/>
      <c r="D151" s="265"/>
      <c r="E151" s="265"/>
      <c r="F151" s="265"/>
      <c r="G151" s="265"/>
      <c r="H151" s="265"/>
      <c r="I151" s="265"/>
      <c r="J151" s="265"/>
      <c r="K151" s="265"/>
      <c r="L151" s="246">
        <f t="shared" si="13"/>
        <v>182.85714285714286</v>
      </c>
      <c r="M151" s="246"/>
      <c r="O151" s="58">
        <v>128</v>
      </c>
      <c r="Q151" s="238"/>
    </row>
    <row r="152" spans="1:17" ht="17.25">
      <c r="A152" s="219" t="s">
        <v>375</v>
      </c>
      <c r="B152" s="221"/>
      <c r="C152" s="221"/>
      <c r="D152" s="221"/>
      <c r="E152" s="221"/>
      <c r="F152" s="221"/>
      <c r="G152" s="221"/>
      <c r="H152" s="221"/>
      <c r="I152" s="221"/>
      <c r="J152" s="221"/>
      <c r="K152" s="221"/>
      <c r="L152" s="240">
        <f t="shared" si="13"/>
        <v>182.85714285714286</v>
      </c>
      <c r="M152" s="247"/>
      <c r="O152" s="58">
        <v>128</v>
      </c>
      <c r="Q152" s="238"/>
    </row>
    <row r="153" spans="1:17" ht="15" customHeight="1">
      <c r="A153" s="132" t="s">
        <v>376</v>
      </c>
      <c r="B153" s="265"/>
      <c r="C153" s="265"/>
      <c r="D153" s="265"/>
      <c r="E153" s="265"/>
      <c r="F153" s="265"/>
      <c r="G153" s="265"/>
      <c r="H153" s="265"/>
      <c r="I153" s="265"/>
      <c r="J153" s="265"/>
      <c r="K153" s="265"/>
      <c r="L153" s="246">
        <f t="shared" si="13"/>
        <v>282.85714285714289</v>
      </c>
      <c r="M153" s="246"/>
      <c r="O153" s="58">
        <v>198</v>
      </c>
      <c r="Q153" s="238"/>
    </row>
    <row r="154" spans="1:17" ht="17.25">
      <c r="A154" s="219" t="s">
        <v>377</v>
      </c>
      <c r="B154" s="221"/>
      <c r="C154" s="221"/>
      <c r="D154" s="221"/>
      <c r="E154" s="221"/>
      <c r="F154" s="221"/>
      <c r="G154" s="221"/>
      <c r="H154" s="221"/>
      <c r="I154" s="221"/>
      <c r="J154" s="221"/>
      <c r="K154" s="221"/>
      <c r="L154" s="240">
        <f t="shared" si="13"/>
        <v>340</v>
      </c>
      <c r="M154" s="247"/>
      <c r="O154" s="58">
        <v>238</v>
      </c>
      <c r="Q154" s="238"/>
    </row>
    <row r="155" spans="1:17" ht="17.25">
      <c r="A155" s="132" t="s">
        <v>378</v>
      </c>
      <c r="B155" s="265"/>
      <c r="C155" s="265"/>
      <c r="D155" s="265"/>
      <c r="E155" s="265"/>
      <c r="F155" s="265"/>
      <c r="G155" s="265"/>
      <c r="H155" s="265"/>
      <c r="I155" s="265"/>
      <c r="J155" s="265"/>
      <c r="K155" s="265"/>
      <c r="L155" s="246">
        <f t="shared" si="13"/>
        <v>235.71428571428572</v>
      </c>
      <c r="M155" s="246"/>
      <c r="O155" s="58">
        <v>165</v>
      </c>
      <c r="Q155" s="238"/>
    </row>
    <row r="156" spans="1:17" ht="17.25">
      <c r="A156" s="219" t="s">
        <v>379</v>
      </c>
      <c r="B156" s="221"/>
      <c r="C156" s="221"/>
      <c r="D156" s="221"/>
      <c r="E156" s="221"/>
      <c r="F156" s="221"/>
      <c r="G156" s="221"/>
      <c r="H156" s="221"/>
      <c r="I156" s="221"/>
      <c r="J156" s="221"/>
      <c r="K156" s="221"/>
      <c r="L156" s="240">
        <f t="shared" si="13"/>
        <v>235.71428571428572</v>
      </c>
      <c r="M156" s="247"/>
      <c r="O156" s="58">
        <v>165</v>
      </c>
      <c r="Q156" s="238"/>
    </row>
    <row r="157" spans="1:17" ht="17.25">
      <c r="A157" s="132" t="s">
        <v>380</v>
      </c>
      <c r="B157" s="265"/>
      <c r="C157" s="265"/>
      <c r="D157" s="265"/>
      <c r="E157" s="265"/>
      <c r="F157" s="265"/>
      <c r="G157" s="265"/>
      <c r="H157" s="265"/>
      <c r="I157" s="265"/>
      <c r="J157" s="265"/>
      <c r="K157" s="265"/>
      <c r="L157" s="246">
        <f t="shared" si="13"/>
        <v>338.57142857142861</v>
      </c>
      <c r="M157" s="246"/>
      <c r="O157" s="58">
        <v>237</v>
      </c>
      <c r="Q157" s="238"/>
    </row>
    <row r="158" spans="1:17" ht="17.25">
      <c r="A158" s="219" t="s">
        <v>381</v>
      </c>
      <c r="B158" s="221"/>
      <c r="C158" s="221"/>
      <c r="D158" s="221"/>
      <c r="E158" s="221"/>
      <c r="F158" s="221"/>
      <c r="G158" s="221"/>
      <c r="H158" s="221"/>
      <c r="I158" s="221"/>
      <c r="J158" s="221"/>
      <c r="K158" s="221"/>
      <c r="L158" s="240">
        <f t="shared" si="13"/>
        <v>394.28571428571433</v>
      </c>
      <c r="M158" s="247"/>
      <c r="O158" s="58">
        <v>276</v>
      </c>
      <c r="Q158" s="238"/>
    </row>
    <row r="159" spans="1:17" ht="17.25">
      <c r="A159" s="265" t="s">
        <v>236</v>
      </c>
      <c r="B159" s="265"/>
      <c r="C159" s="265"/>
      <c r="D159" s="265"/>
      <c r="E159" s="265"/>
      <c r="F159" s="265"/>
      <c r="G159" s="265"/>
      <c r="H159" s="265"/>
      <c r="I159" s="265"/>
      <c r="J159" s="265"/>
      <c r="K159" s="265"/>
      <c r="L159" s="246">
        <f t="shared" si="13"/>
        <v>25.714285714285715</v>
      </c>
      <c r="M159" s="246"/>
      <c r="O159" s="58">
        <v>18</v>
      </c>
      <c r="Q159" s="247"/>
    </row>
    <row r="160" spans="1:17" ht="17.25">
      <c r="A160" s="221" t="s">
        <v>237</v>
      </c>
      <c r="B160" s="221"/>
      <c r="C160" s="221"/>
      <c r="D160" s="221"/>
      <c r="E160" s="221"/>
      <c r="F160" s="221"/>
      <c r="G160" s="221"/>
      <c r="H160" s="221"/>
      <c r="I160" s="221"/>
      <c r="J160" s="221"/>
      <c r="K160" s="221"/>
      <c r="L160" s="240">
        <f t="shared" si="13"/>
        <v>57.142857142857146</v>
      </c>
      <c r="M160" s="247"/>
      <c r="O160" s="58">
        <v>40</v>
      </c>
      <c r="Q160" s="247"/>
    </row>
    <row r="161" spans="1:18" ht="5.0999999999999996" customHeight="1">
      <c r="Q161" s="210"/>
    </row>
    <row r="162" spans="1:18" ht="15" customHeight="1">
      <c r="A162" s="260" t="s">
        <v>382</v>
      </c>
      <c r="Q162" s="210"/>
    </row>
    <row r="163" spans="1:18" ht="12" customHeight="1">
      <c r="Q163" s="210"/>
    </row>
    <row r="164" spans="1:18" ht="15" customHeight="1">
      <c r="A164" s="269"/>
      <c r="B164" s="132"/>
      <c r="C164" s="132"/>
      <c r="D164" s="132"/>
      <c r="E164" s="132"/>
      <c r="F164" s="132"/>
      <c r="G164" s="132"/>
      <c r="H164" s="132"/>
      <c r="I164" s="132"/>
      <c r="J164" s="132"/>
      <c r="K164" s="132"/>
      <c r="L164" s="233"/>
      <c r="M164" s="233"/>
      <c r="Q164" s="210"/>
      <c r="R164" s="200"/>
    </row>
    <row r="165" spans="1:18" ht="15" customHeight="1">
      <c r="A165" s="226"/>
      <c r="B165" s="226"/>
      <c r="C165" s="102"/>
      <c r="D165" s="102"/>
      <c r="E165" s="102"/>
      <c r="F165" s="102"/>
      <c r="G165" s="102"/>
      <c r="H165" s="102"/>
      <c r="I165" s="102"/>
      <c r="J165" s="102"/>
      <c r="K165" s="102"/>
      <c r="L165" s="254"/>
      <c r="M165" s="254"/>
      <c r="Q165" s="210"/>
      <c r="R165" s="200"/>
    </row>
    <row r="166" spans="1:18" ht="15" customHeight="1">
      <c r="A166" s="226"/>
      <c r="B166" s="226"/>
      <c r="C166" s="102"/>
      <c r="D166" s="102"/>
      <c r="E166" s="102"/>
      <c r="F166" s="102"/>
      <c r="G166" s="102"/>
      <c r="H166" s="102"/>
      <c r="I166" s="102"/>
      <c r="J166" s="102"/>
      <c r="K166" s="102"/>
      <c r="L166" s="256"/>
      <c r="M166" s="256"/>
      <c r="Q166" s="210"/>
    </row>
    <row r="167" spans="1:18" ht="15" customHeight="1">
      <c r="A167" s="226"/>
      <c r="B167" s="226"/>
      <c r="C167" s="270"/>
      <c r="D167" s="270"/>
      <c r="E167" s="270"/>
      <c r="F167" s="270"/>
      <c r="G167" s="270"/>
      <c r="H167" s="270"/>
      <c r="I167" s="270"/>
      <c r="J167" s="270"/>
      <c r="K167" s="270"/>
      <c r="L167" s="247"/>
      <c r="M167" s="247"/>
      <c r="Q167" s="210"/>
    </row>
    <row r="168" spans="1:18" ht="9.75" customHeight="1">
      <c r="A168" s="102"/>
      <c r="B168" s="102"/>
      <c r="C168" s="102"/>
      <c r="D168" s="102"/>
      <c r="E168" s="102"/>
      <c r="F168" s="102"/>
      <c r="G168" s="102"/>
      <c r="H168" s="102"/>
      <c r="I168" s="102"/>
      <c r="J168" s="102"/>
      <c r="K168" s="102"/>
      <c r="L168" s="409"/>
      <c r="M168" s="238"/>
      <c r="Q168" s="210"/>
    </row>
    <row r="169" spans="1:18" ht="15" customHeight="1">
      <c r="A169" s="13" t="s">
        <v>66</v>
      </c>
      <c r="B169" s="13"/>
      <c r="C169" s="13"/>
      <c r="D169" s="94"/>
      <c r="E169" s="13"/>
      <c r="F169" s="88"/>
      <c r="G169" s="219"/>
      <c r="H169" s="219"/>
      <c r="I169" s="219"/>
      <c r="J169" s="219"/>
      <c r="K169" s="219"/>
      <c r="L169" s="246">
        <f t="shared" ref="L169:L170" si="14">O169/(1-$O$2)</f>
        <v>100</v>
      </c>
      <c r="M169" s="246"/>
      <c r="O169" s="58">
        <v>70</v>
      </c>
      <c r="Q169" s="247"/>
    </row>
    <row r="170" spans="1:18" ht="15" customHeight="1">
      <c r="A170" s="13" t="s">
        <v>67</v>
      </c>
      <c r="B170" s="13"/>
      <c r="C170" s="13"/>
      <c r="D170" s="94"/>
      <c r="E170" s="13"/>
      <c r="F170" s="88"/>
      <c r="G170" s="219"/>
      <c r="H170" s="219"/>
      <c r="I170" s="219"/>
      <c r="J170" s="219"/>
      <c r="K170" s="219"/>
      <c r="L170" s="240">
        <f t="shared" si="14"/>
        <v>71.428571428571431</v>
      </c>
      <c r="M170" s="247"/>
      <c r="O170" s="58">
        <v>50</v>
      </c>
      <c r="Q170" s="247"/>
    </row>
    <row r="171" spans="1:18">
      <c r="Q171" s="210"/>
    </row>
    <row r="172" spans="1:18">
      <c r="A172" s="516" t="str">
        <f>A62</f>
        <v xml:space="preserve">EFFECTIVE DATE OF JANUARY 15, 2019FGG.  SUPERSEDES ALL PREVIOUS PRICE SCHEDULES.  DUE TO CONTINUOUS PRODUCT IMPROVEMENTS, PRICES AND PRODUCT FEATURES ARE SUBJECT TO CHANGE WITHOUT NOTICE.  POSSESSION OF THIS PRICE LIST DOES NOT CONSTITUTE AN OFFER TO SELL. </v>
      </c>
      <c r="B172" s="516"/>
      <c r="C172" s="516"/>
      <c r="D172" s="516"/>
      <c r="E172" s="516"/>
      <c r="F172" s="516"/>
      <c r="G172" s="516"/>
      <c r="H172" s="516"/>
      <c r="I172" s="516"/>
      <c r="J172" s="516"/>
      <c r="K172" s="516"/>
      <c r="L172" s="516"/>
      <c r="M172" s="432"/>
      <c r="Q172" s="210"/>
    </row>
    <row r="173" spans="1:18">
      <c r="A173" s="516"/>
      <c r="B173" s="516"/>
      <c r="C173" s="516"/>
      <c r="D173" s="516"/>
      <c r="E173" s="516"/>
      <c r="F173" s="516"/>
      <c r="G173" s="516"/>
      <c r="H173" s="516"/>
      <c r="I173" s="516"/>
      <c r="J173" s="516"/>
      <c r="K173" s="516"/>
      <c r="L173" s="516"/>
      <c r="M173" s="432"/>
      <c r="Q173" s="210"/>
    </row>
    <row r="174" spans="1:18">
      <c r="Q174" s="210"/>
    </row>
    <row r="175" spans="1:18">
      <c r="Q175" s="210"/>
    </row>
    <row r="176" spans="1:18">
      <c r="Q176" s="210"/>
    </row>
    <row r="177" spans="17:17">
      <c r="Q177" s="210"/>
    </row>
    <row r="178" spans="17:17">
      <c r="Q178" s="210"/>
    </row>
    <row r="179" spans="17:17">
      <c r="Q179" s="210"/>
    </row>
    <row r="180" spans="17:17">
      <c r="Q180" s="210"/>
    </row>
    <row r="181" spans="17:17">
      <c r="Q181" s="210"/>
    </row>
    <row r="182" spans="17:17">
      <c r="Q182" s="210"/>
    </row>
    <row r="183" spans="17:17">
      <c r="Q183" s="210"/>
    </row>
    <row r="184" spans="17:17">
      <c r="Q184" s="210"/>
    </row>
    <row r="185" spans="17:17">
      <c r="Q185" s="210"/>
    </row>
    <row r="186" spans="17:17">
      <c r="Q186" s="210"/>
    </row>
    <row r="187" spans="17:17">
      <c r="Q187" s="210"/>
    </row>
    <row r="188" spans="17:17">
      <c r="Q188" s="210"/>
    </row>
    <row r="189" spans="17:17">
      <c r="Q189" s="210"/>
    </row>
    <row r="190" spans="17:17">
      <c r="Q190" s="210"/>
    </row>
    <row r="191" spans="17:17">
      <c r="Q191" s="210"/>
    </row>
    <row r="192" spans="17:17">
      <c r="Q192" s="210"/>
    </row>
    <row r="193" spans="17:17">
      <c r="Q193" s="210"/>
    </row>
    <row r="194" spans="17:17">
      <c r="Q194" s="210"/>
    </row>
    <row r="195" spans="17:17">
      <c r="Q195" s="210"/>
    </row>
    <row r="196" spans="17:17">
      <c r="Q196" s="210"/>
    </row>
    <row r="197" spans="17:17">
      <c r="Q197" s="210"/>
    </row>
    <row r="198" spans="17:17">
      <c r="Q198" s="210"/>
    </row>
    <row r="199" spans="17:17">
      <c r="Q199" s="210"/>
    </row>
    <row r="200" spans="17:17">
      <c r="Q200" s="210"/>
    </row>
    <row r="201" spans="17:17">
      <c r="Q201" s="210"/>
    </row>
    <row r="202" spans="17:17">
      <c r="Q202" s="210"/>
    </row>
    <row r="203" spans="17:17">
      <c r="Q203" s="210"/>
    </row>
    <row r="204" spans="17:17">
      <c r="Q204" s="210"/>
    </row>
    <row r="205" spans="17:17">
      <c r="Q205" s="210"/>
    </row>
    <row r="206" spans="17:17">
      <c r="Q206" s="210"/>
    </row>
    <row r="207" spans="17:17">
      <c r="Q207" s="210"/>
    </row>
    <row r="208" spans="17:17">
      <c r="Q208" s="210"/>
    </row>
    <row r="209" spans="17:17">
      <c r="Q209" s="210"/>
    </row>
    <row r="210" spans="17:17">
      <c r="Q210" s="210"/>
    </row>
    <row r="211" spans="17:17">
      <c r="Q211" s="210"/>
    </row>
    <row r="212" spans="17:17">
      <c r="Q212" s="210"/>
    </row>
    <row r="213" spans="17:17">
      <c r="Q213" s="210"/>
    </row>
    <row r="214" spans="17:17">
      <c r="Q214" s="210"/>
    </row>
    <row r="215" spans="17:17">
      <c r="Q215" s="210"/>
    </row>
    <row r="216" spans="17:17">
      <c r="Q216" s="210"/>
    </row>
    <row r="217" spans="17:17">
      <c r="Q217" s="210"/>
    </row>
    <row r="218" spans="17:17">
      <c r="Q218" s="210"/>
    </row>
    <row r="219" spans="17:17">
      <c r="Q219" s="210"/>
    </row>
    <row r="220" spans="17:17">
      <c r="Q220" s="210"/>
    </row>
    <row r="221" spans="17:17">
      <c r="Q221" s="210"/>
    </row>
    <row r="222" spans="17:17">
      <c r="Q222" s="210"/>
    </row>
    <row r="223" spans="17:17">
      <c r="Q223" s="210"/>
    </row>
    <row r="224" spans="17:17">
      <c r="Q224" s="210"/>
    </row>
    <row r="225" spans="17:17">
      <c r="Q225" s="210"/>
    </row>
    <row r="226" spans="17:17">
      <c r="Q226" s="210"/>
    </row>
    <row r="227" spans="17:17">
      <c r="Q227" s="210"/>
    </row>
  </sheetData>
  <mergeCells count="14">
    <mergeCell ref="A119:L120"/>
    <mergeCell ref="A172:L173"/>
    <mergeCell ref="K9:L9"/>
    <mergeCell ref="K10:L10"/>
    <mergeCell ref="K11:L11"/>
    <mergeCell ref="H14:L15"/>
    <mergeCell ref="B18:F20"/>
    <mergeCell ref="A62:L63"/>
    <mergeCell ref="K8:L8"/>
    <mergeCell ref="A1:L1"/>
    <mergeCell ref="A2:L2"/>
    <mergeCell ref="A3:L3"/>
    <mergeCell ref="K6:L6"/>
    <mergeCell ref="K7:L7"/>
  </mergeCells>
  <printOptions horizontalCentered="1"/>
  <pageMargins left="0.5" right="0.25" top="0.25" bottom="0.25" header="0.3" footer="0.3"/>
  <pageSetup scale="74" orientation="portrait" r:id="rId1"/>
  <rowBreaks count="1" manualBreakCount="1">
    <brk id="6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00000"/>
  </sheetPr>
  <dimension ref="A1:AE173"/>
  <sheetViews>
    <sheetView zoomScale="106" zoomScaleNormal="106" zoomScaleSheetLayoutView="100" workbookViewId="0">
      <selection activeCell="L1" sqref="L1"/>
    </sheetView>
  </sheetViews>
  <sheetFormatPr defaultRowHeight="15"/>
  <cols>
    <col min="1" max="3" width="9.140625" style="272"/>
    <col min="4" max="5" width="10.7109375" style="272" customWidth="1"/>
    <col min="6" max="6" width="9.140625" style="272"/>
    <col min="7" max="9" width="10.7109375" style="272" customWidth="1"/>
    <col min="10" max="10" width="14.28515625" style="272" customWidth="1"/>
    <col min="11" max="12" width="13.85546875" style="272" customWidth="1"/>
    <col min="13" max="13" width="10.7109375" style="272" customWidth="1"/>
    <col min="14" max="14" width="18.28515625" style="272" customWidth="1"/>
    <col min="15" max="16384" width="9.140625" style="272"/>
  </cols>
  <sheetData>
    <row r="1" spans="1:31" ht="33.75" thickBot="1">
      <c r="A1" s="502" t="s">
        <v>350</v>
      </c>
      <c r="B1" s="502"/>
      <c r="C1" s="502"/>
      <c r="D1" s="502"/>
      <c r="E1" s="502"/>
      <c r="F1" s="502"/>
      <c r="G1" s="502"/>
      <c r="H1" s="502"/>
      <c r="I1" s="502"/>
      <c r="J1" s="502"/>
      <c r="K1" s="502"/>
      <c r="L1" s="429"/>
      <c r="M1" s="271"/>
    </row>
    <row r="2" spans="1:31" ht="27" thickBot="1">
      <c r="A2" s="503" t="str">
        <f>+'Dealer Fiberglass'!A2:F2</f>
        <v xml:space="preserve"> EFFECTIVE: JANUARY 15, 2019</v>
      </c>
      <c r="B2" s="503"/>
      <c r="C2" s="503"/>
      <c r="D2" s="503"/>
      <c r="E2" s="503"/>
      <c r="F2" s="503"/>
      <c r="G2" s="503"/>
      <c r="H2" s="503"/>
      <c r="I2" s="503"/>
      <c r="J2" s="503"/>
      <c r="K2" s="503"/>
      <c r="L2" s="430"/>
      <c r="M2" s="273"/>
      <c r="N2" s="43">
        <f>+'Calculator Tips'!B23</f>
        <v>0.3</v>
      </c>
      <c r="O2" s="39" t="s">
        <v>13</v>
      </c>
      <c r="P2" s="1"/>
    </row>
    <row r="3" spans="1:31" ht="20.25">
      <c r="A3" s="519" t="str">
        <f>+'Dealer Fiberglass'!A3</f>
        <v>TAG WEST DIVISION | PHONE: 800-655-5337 | FAX: 800-266-5337</v>
      </c>
      <c r="B3" s="512"/>
      <c r="C3" s="512"/>
      <c r="D3" s="512"/>
      <c r="E3" s="512"/>
      <c r="F3" s="512"/>
      <c r="G3" s="512"/>
      <c r="H3" s="512"/>
      <c r="I3" s="512"/>
      <c r="J3" s="512"/>
      <c r="K3" s="512"/>
      <c r="L3" s="431"/>
      <c r="M3" s="32"/>
      <c r="N3" s="38" t="s">
        <v>14</v>
      </c>
      <c r="O3" s="49"/>
      <c r="P3" s="1"/>
    </row>
    <row r="4" spans="1:31" ht="20.100000000000001" customHeight="1">
      <c r="M4" s="411"/>
      <c r="N4" s="411"/>
      <c r="O4" s="436"/>
      <c r="P4" s="408"/>
      <c r="Q4" s="411"/>
      <c r="R4" s="411"/>
      <c r="S4" s="411"/>
      <c r="T4" s="411"/>
      <c r="U4" s="411"/>
      <c r="V4" s="411"/>
      <c r="W4" s="411"/>
    </row>
    <row r="5" spans="1:31" s="132" customFormat="1" ht="20.25">
      <c r="A5" s="274" t="s">
        <v>408</v>
      </c>
      <c r="B5" s="275"/>
      <c r="C5" s="275"/>
      <c r="K5" s="194" t="s">
        <v>16</v>
      </c>
      <c r="L5" s="451" t="s">
        <v>99</v>
      </c>
      <c r="N5" s="76" t="s">
        <v>15</v>
      </c>
      <c r="P5" s="76"/>
      <c r="Q5" s="276"/>
      <c r="R5" s="277"/>
      <c r="S5" s="276"/>
      <c r="T5" s="276"/>
      <c r="U5" s="276"/>
      <c r="V5" s="277"/>
      <c r="W5" s="276"/>
      <c r="X5" s="276"/>
      <c r="Y5" s="276"/>
      <c r="Z5" s="277"/>
      <c r="AA5" s="276"/>
      <c r="AB5" s="276"/>
      <c r="AC5" s="276"/>
      <c r="AD5" s="277"/>
      <c r="AE5" s="276"/>
    </row>
    <row r="6" spans="1:31" s="278" customFormat="1" ht="17.25">
      <c r="C6" s="250" t="s">
        <v>127</v>
      </c>
      <c r="K6" s="452">
        <f>N6/(1-$N$2)</f>
        <v>2107.1428571428573</v>
      </c>
      <c r="L6" s="439">
        <f>N6/0.6</f>
        <v>2458.3333333333335</v>
      </c>
      <c r="N6" s="279">
        <v>1475</v>
      </c>
      <c r="P6" s="444"/>
      <c r="Q6" s="280"/>
      <c r="R6" s="281"/>
      <c r="S6" s="280"/>
      <c r="T6" s="280"/>
      <c r="U6" s="280"/>
      <c r="V6" s="282"/>
      <c r="W6" s="280"/>
      <c r="X6" s="280"/>
      <c r="Y6" s="280"/>
      <c r="Z6" s="282"/>
      <c r="AA6" s="280"/>
      <c r="AB6" s="280"/>
      <c r="AC6" s="280"/>
      <c r="AD6" s="282"/>
      <c r="AE6" s="280"/>
    </row>
    <row r="7" spans="1:31" s="278" customFormat="1" ht="17.25">
      <c r="A7" s="283"/>
      <c r="B7" s="283"/>
      <c r="C7" s="284" t="s">
        <v>128</v>
      </c>
      <c r="D7" s="283"/>
      <c r="E7" s="283"/>
      <c r="F7" s="283"/>
      <c r="G7" s="283"/>
      <c r="H7" s="283"/>
      <c r="I7" s="283"/>
      <c r="J7" s="283"/>
      <c r="K7" s="453">
        <f t="shared" ref="K7:K11" si="0">N7/(1-$N$2)</f>
        <v>2157.1428571428573</v>
      </c>
      <c r="L7" s="439">
        <f t="shared" ref="L7:L11" si="1">N7/0.6</f>
        <v>2516.666666666667</v>
      </c>
      <c r="N7" s="279">
        <v>1510</v>
      </c>
      <c r="P7" s="444"/>
      <c r="Q7" s="280"/>
      <c r="R7" s="281"/>
      <c r="S7" s="280"/>
      <c r="T7" s="280"/>
      <c r="U7" s="280"/>
      <c r="V7" s="282"/>
      <c r="W7" s="280"/>
      <c r="X7" s="280"/>
      <c r="Y7" s="280"/>
      <c r="Z7" s="282"/>
      <c r="AA7" s="280"/>
      <c r="AB7" s="280"/>
      <c r="AC7" s="280"/>
      <c r="AD7" s="282"/>
      <c r="AE7" s="280"/>
    </row>
    <row r="8" spans="1:31" s="278" customFormat="1" ht="17.25">
      <c r="C8" s="250" t="s">
        <v>129</v>
      </c>
      <c r="K8" s="453">
        <f t="shared" si="0"/>
        <v>2178.5714285714289</v>
      </c>
      <c r="L8" s="439">
        <f t="shared" si="1"/>
        <v>2541.666666666667</v>
      </c>
      <c r="N8" s="279">
        <v>1525</v>
      </c>
      <c r="P8" s="444"/>
      <c r="Q8" s="280"/>
      <c r="R8" s="281"/>
      <c r="S8" s="280"/>
      <c r="T8" s="280"/>
      <c r="U8" s="280"/>
      <c r="V8" s="282"/>
      <c r="W8" s="280"/>
      <c r="X8" s="280"/>
      <c r="Y8" s="280"/>
      <c r="Z8" s="282"/>
      <c r="AA8" s="280"/>
      <c r="AB8" s="280"/>
      <c r="AC8" s="280"/>
      <c r="AD8" s="282"/>
      <c r="AE8" s="280"/>
    </row>
    <row r="9" spans="1:31" s="278" customFormat="1" ht="17.25">
      <c r="A9" s="283"/>
      <c r="B9" s="283"/>
      <c r="C9" s="284" t="s">
        <v>130</v>
      </c>
      <c r="D9" s="283"/>
      <c r="E9" s="283"/>
      <c r="F9" s="283"/>
      <c r="G9" s="283"/>
      <c r="H9" s="283"/>
      <c r="I9" s="283"/>
      <c r="J9" s="283"/>
      <c r="K9" s="453">
        <f t="shared" si="0"/>
        <v>2214.2857142857142</v>
      </c>
      <c r="L9" s="439">
        <f t="shared" si="1"/>
        <v>2583.3333333333335</v>
      </c>
      <c r="N9" s="279">
        <v>1550</v>
      </c>
      <c r="P9" s="444"/>
      <c r="Q9" s="280"/>
      <c r="R9" s="281"/>
      <c r="S9" s="280"/>
      <c r="T9" s="280"/>
      <c r="U9" s="280"/>
      <c r="V9" s="282"/>
      <c r="W9" s="280"/>
      <c r="X9" s="280"/>
      <c r="Y9" s="280"/>
      <c r="Z9" s="282"/>
      <c r="AA9" s="280"/>
      <c r="AB9" s="280"/>
      <c r="AC9" s="280"/>
      <c r="AD9" s="282"/>
      <c r="AE9" s="280"/>
    </row>
    <row r="10" spans="1:31" s="278" customFormat="1" ht="17.25">
      <c r="C10" s="250" t="s">
        <v>131</v>
      </c>
      <c r="K10" s="453">
        <f t="shared" si="0"/>
        <v>2064.2857142857142</v>
      </c>
      <c r="L10" s="439">
        <f t="shared" si="1"/>
        <v>2408.3333333333335</v>
      </c>
      <c r="N10" s="279">
        <v>1445</v>
      </c>
      <c r="P10" s="444"/>
      <c r="Q10" s="280"/>
      <c r="R10" s="281"/>
      <c r="S10" s="280"/>
      <c r="T10" s="280"/>
      <c r="U10" s="280"/>
      <c r="V10" s="282"/>
      <c r="W10" s="280"/>
      <c r="X10" s="280"/>
      <c r="Y10" s="280"/>
      <c r="Z10" s="282"/>
      <c r="AA10" s="280"/>
      <c r="AB10" s="280"/>
      <c r="AC10" s="280"/>
      <c r="AD10" s="282"/>
      <c r="AE10" s="280"/>
    </row>
    <row r="11" spans="1:31" s="278" customFormat="1" ht="17.25">
      <c r="A11" s="283"/>
      <c r="B11" s="283"/>
      <c r="C11" s="284" t="s">
        <v>132</v>
      </c>
      <c r="D11" s="283"/>
      <c r="E11" s="283"/>
      <c r="F11" s="283"/>
      <c r="G11" s="283"/>
      <c r="H11" s="283"/>
      <c r="I11" s="283"/>
      <c r="J11" s="283"/>
      <c r="K11" s="453">
        <f t="shared" si="0"/>
        <v>2107.1428571428573</v>
      </c>
      <c r="L11" s="439">
        <f t="shared" si="1"/>
        <v>2458.3333333333335</v>
      </c>
      <c r="N11" s="279">
        <v>1475</v>
      </c>
      <c r="P11" s="444"/>
      <c r="Q11" s="280"/>
      <c r="R11" s="281"/>
      <c r="S11" s="280"/>
      <c r="T11" s="280"/>
      <c r="U11" s="280"/>
      <c r="V11" s="282"/>
      <c r="W11" s="280"/>
      <c r="X11" s="280"/>
      <c r="Y11" s="280"/>
      <c r="Z11" s="282"/>
      <c r="AA11" s="280"/>
      <c r="AB11" s="280"/>
      <c r="AC11" s="280"/>
      <c r="AD11" s="282"/>
      <c r="AE11" s="280"/>
    </row>
    <row r="12" spans="1:31" s="132" customFormat="1" ht="5.0999999999999996" customHeight="1">
      <c r="K12" s="285"/>
      <c r="L12" s="285"/>
      <c r="N12" s="286"/>
      <c r="P12" s="444"/>
      <c r="Q12" s="287"/>
      <c r="R12" s="281"/>
      <c r="S12" s="287"/>
      <c r="T12" s="287"/>
      <c r="U12" s="287"/>
      <c r="V12" s="282"/>
      <c r="W12" s="287"/>
      <c r="X12" s="287"/>
      <c r="Y12" s="287"/>
      <c r="Z12" s="282"/>
      <c r="AA12" s="287"/>
      <c r="AB12" s="287"/>
      <c r="AC12" s="287"/>
      <c r="AD12" s="282"/>
      <c r="AE12" s="287"/>
    </row>
    <row r="13" spans="1:31" s="132" customFormat="1" ht="20.25">
      <c r="A13" s="274" t="s">
        <v>409</v>
      </c>
      <c r="B13" s="275"/>
      <c r="C13" s="275"/>
      <c r="K13" s="285"/>
      <c r="L13" s="285"/>
      <c r="N13" s="288"/>
      <c r="P13" s="445"/>
      <c r="Q13" s="289"/>
      <c r="R13" s="290"/>
      <c r="S13" s="289"/>
      <c r="T13" s="291"/>
      <c r="U13" s="291"/>
      <c r="V13" s="291"/>
      <c r="W13" s="291"/>
      <c r="X13" s="291"/>
      <c r="Y13" s="291"/>
      <c r="Z13" s="291"/>
      <c r="AA13" s="291"/>
      <c r="AB13" s="291"/>
      <c r="AC13" s="291"/>
      <c r="AD13" s="291"/>
      <c r="AE13" s="291"/>
    </row>
    <row r="14" spans="1:31" s="278" customFormat="1" ht="17.25">
      <c r="C14" s="250" t="s">
        <v>127</v>
      </c>
      <c r="K14" s="452">
        <f t="shared" ref="K14:K19" si="2">N14/(1-$N$2)</f>
        <v>2300</v>
      </c>
      <c r="L14" s="439">
        <f t="shared" ref="L14:L19" si="3">N14/0.6</f>
        <v>2683.3333333333335</v>
      </c>
      <c r="N14" s="279">
        <v>1610</v>
      </c>
      <c r="P14" s="444"/>
      <c r="Q14" s="280"/>
      <c r="R14" s="281"/>
      <c r="S14" s="280"/>
      <c r="T14" s="280"/>
      <c r="U14" s="280"/>
      <c r="V14" s="282"/>
      <c r="W14" s="280"/>
      <c r="X14" s="280"/>
      <c r="Y14" s="280"/>
      <c r="Z14" s="282"/>
      <c r="AA14" s="280"/>
      <c r="AB14" s="280"/>
      <c r="AC14" s="280"/>
      <c r="AD14" s="282"/>
      <c r="AE14" s="280"/>
    </row>
    <row r="15" spans="1:31" s="278" customFormat="1" ht="17.25">
      <c r="A15" s="283"/>
      <c r="B15" s="283"/>
      <c r="C15" s="284" t="s">
        <v>128</v>
      </c>
      <c r="D15" s="283"/>
      <c r="E15" s="283"/>
      <c r="F15" s="283"/>
      <c r="G15" s="283"/>
      <c r="H15" s="283"/>
      <c r="I15" s="283"/>
      <c r="J15" s="283"/>
      <c r="K15" s="453">
        <f t="shared" si="2"/>
        <v>2350</v>
      </c>
      <c r="L15" s="439">
        <f t="shared" si="3"/>
        <v>2741.666666666667</v>
      </c>
      <c r="N15" s="279">
        <v>1645</v>
      </c>
      <c r="P15" s="444"/>
      <c r="Q15" s="280"/>
      <c r="R15" s="281"/>
      <c r="S15" s="280"/>
      <c r="T15" s="280"/>
      <c r="U15" s="280"/>
      <c r="V15" s="282"/>
      <c r="W15" s="280"/>
      <c r="X15" s="280"/>
      <c r="Y15" s="280"/>
      <c r="Z15" s="282"/>
      <c r="AA15" s="280"/>
      <c r="AB15" s="280"/>
      <c r="AC15" s="280"/>
      <c r="AD15" s="282"/>
      <c r="AE15" s="280"/>
    </row>
    <row r="16" spans="1:31" s="278" customFormat="1" ht="17.25">
      <c r="C16" s="250" t="s">
        <v>129</v>
      </c>
      <c r="K16" s="453">
        <f t="shared" si="2"/>
        <v>2371.4285714285716</v>
      </c>
      <c r="L16" s="439">
        <f t="shared" si="3"/>
        <v>2766.666666666667</v>
      </c>
      <c r="N16" s="279">
        <v>1660</v>
      </c>
      <c r="P16" s="444"/>
      <c r="Q16" s="280"/>
      <c r="R16" s="281"/>
      <c r="S16" s="280"/>
      <c r="T16" s="280"/>
      <c r="U16" s="280"/>
      <c r="V16" s="282"/>
      <c r="W16" s="280"/>
      <c r="X16" s="280"/>
      <c r="Y16" s="280"/>
      <c r="Z16" s="282"/>
      <c r="AA16" s="280"/>
      <c r="AB16" s="280"/>
      <c r="AC16" s="280"/>
      <c r="AD16" s="282"/>
      <c r="AE16" s="280"/>
    </row>
    <row r="17" spans="1:31" s="278" customFormat="1" ht="17.25">
      <c r="A17" s="283"/>
      <c r="B17" s="283"/>
      <c r="C17" s="284" t="s">
        <v>130</v>
      </c>
      <c r="D17" s="283"/>
      <c r="E17" s="283"/>
      <c r="F17" s="283"/>
      <c r="G17" s="283"/>
      <c r="H17" s="283"/>
      <c r="I17" s="283"/>
      <c r="J17" s="283"/>
      <c r="K17" s="453">
        <f t="shared" si="2"/>
        <v>2407.1428571428573</v>
      </c>
      <c r="L17" s="439">
        <f t="shared" si="3"/>
        <v>2808.3333333333335</v>
      </c>
      <c r="N17" s="279">
        <v>1685</v>
      </c>
      <c r="P17" s="444"/>
      <c r="Q17" s="280"/>
      <c r="R17" s="281"/>
      <c r="S17" s="280"/>
      <c r="T17" s="280"/>
      <c r="U17" s="280"/>
      <c r="V17" s="282"/>
      <c r="W17" s="280"/>
      <c r="X17" s="280"/>
      <c r="Y17" s="280"/>
      <c r="Z17" s="282"/>
      <c r="AA17" s="280"/>
      <c r="AB17" s="280"/>
      <c r="AC17" s="280"/>
      <c r="AD17" s="282"/>
      <c r="AE17" s="280"/>
    </row>
    <row r="18" spans="1:31" s="278" customFormat="1" ht="17.25">
      <c r="C18" s="250" t="s">
        <v>131</v>
      </c>
      <c r="K18" s="453">
        <f t="shared" si="2"/>
        <v>2257.1428571428573</v>
      </c>
      <c r="L18" s="439">
        <f t="shared" si="3"/>
        <v>2633.3333333333335</v>
      </c>
      <c r="N18" s="279">
        <v>1580</v>
      </c>
      <c r="P18" s="444"/>
      <c r="Q18" s="280"/>
      <c r="R18" s="281"/>
      <c r="S18" s="280"/>
      <c r="T18" s="280"/>
      <c r="U18" s="280"/>
      <c r="V18" s="282"/>
      <c r="W18" s="280"/>
      <c r="X18" s="280"/>
      <c r="Y18" s="280"/>
      <c r="Z18" s="282"/>
      <c r="AA18" s="280"/>
      <c r="AB18" s="280"/>
      <c r="AC18" s="280"/>
      <c r="AD18" s="282"/>
      <c r="AE18" s="280"/>
    </row>
    <row r="19" spans="1:31" s="278" customFormat="1" ht="17.25">
      <c r="A19" s="283"/>
      <c r="B19" s="283"/>
      <c r="C19" s="284" t="s">
        <v>132</v>
      </c>
      <c r="D19" s="283"/>
      <c r="E19" s="283"/>
      <c r="F19" s="283"/>
      <c r="G19" s="283"/>
      <c r="H19" s="283"/>
      <c r="I19" s="283"/>
      <c r="J19" s="283"/>
      <c r="K19" s="453">
        <f t="shared" si="2"/>
        <v>2300</v>
      </c>
      <c r="L19" s="439">
        <f t="shared" si="3"/>
        <v>2683.3333333333335</v>
      </c>
      <c r="N19" s="292">
        <v>1610</v>
      </c>
      <c r="P19" s="444"/>
      <c r="Q19" s="280"/>
      <c r="R19" s="281"/>
      <c r="S19" s="280"/>
      <c r="T19" s="280"/>
      <c r="U19" s="280"/>
      <c r="V19" s="282"/>
      <c r="W19" s="280"/>
      <c r="X19" s="280"/>
      <c r="Y19" s="280"/>
      <c r="Z19" s="282"/>
      <c r="AA19" s="280"/>
      <c r="AB19" s="280"/>
      <c r="AC19" s="280"/>
      <c r="AD19" s="282"/>
      <c r="AE19" s="280"/>
    </row>
    <row r="20" spans="1:31" s="132" customFormat="1" ht="5.0999999999999996" customHeight="1">
      <c r="N20" s="293"/>
      <c r="P20" s="102"/>
    </row>
    <row r="21" spans="1:31" s="132" customFormat="1" ht="16.5">
      <c r="A21" s="269" t="s">
        <v>133</v>
      </c>
      <c r="H21" s="265"/>
      <c r="I21" s="265"/>
      <c r="N21" s="102"/>
      <c r="P21" s="102"/>
    </row>
    <row r="22" spans="1:31" s="278" customFormat="1" ht="14.1" customHeight="1">
      <c r="A22" s="201" t="s">
        <v>12</v>
      </c>
      <c r="B22" s="471" t="s">
        <v>410</v>
      </c>
      <c r="G22" s="201" t="s">
        <v>12</v>
      </c>
      <c r="H22" s="278" t="s">
        <v>239</v>
      </c>
    </row>
    <row r="23" spans="1:31" s="278" customFormat="1" ht="14.1" customHeight="1">
      <c r="A23" s="201" t="s">
        <v>12</v>
      </c>
      <c r="B23" s="278" t="s">
        <v>240</v>
      </c>
      <c r="G23" s="201" t="s">
        <v>12</v>
      </c>
      <c r="H23" s="243" t="s">
        <v>241</v>
      </c>
    </row>
    <row r="24" spans="1:31" s="278" customFormat="1" ht="14.1" customHeight="1">
      <c r="A24" s="201" t="s">
        <v>12</v>
      </c>
      <c r="B24" s="278" t="s">
        <v>242</v>
      </c>
      <c r="G24" s="201" t="s">
        <v>12</v>
      </c>
      <c r="H24" s="243" t="s">
        <v>243</v>
      </c>
    </row>
    <row r="25" spans="1:31" s="278" customFormat="1" ht="14.1" customHeight="1">
      <c r="A25" s="201" t="s">
        <v>12</v>
      </c>
      <c r="B25" s="278" t="s">
        <v>244</v>
      </c>
      <c r="G25" s="201" t="s">
        <v>12</v>
      </c>
      <c r="H25" s="243" t="s">
        <v>245</v>
      </c>
    </row>
    <row r="26" spans="1:31" s="278" customFormat="1" ht="14.1" customHeight="1">
      <c r="A26" s="201" t="s">
        <v>12</v>
      </c>
      <c r="B26" s="278" t="s">
        <v>28</v>
      </c>
      <c r="G26" s="201" t="s">
        <v>12</v>
      </c>
      <c r="H26" s="243" t="s">
        <v>246</v>
      </c>
    </row>
    <row r="27" spans="1:31" s="278" customFormat="1" ht="14.1" customHeight="1">
      <c r="A27" s="201" t="s">
        <v>12</v>
      </c>
      <c r="B27" s="278" t="s">
        <v>247</v>
      </c>
      <c r="G27" s="201" t="s">
        <v>12</v>
      </c>
      <c r="H27" s="243" t="s">
        <v>248</v>
      </c>
    </row>
    <row r="28" spans="1:31" s="278" customFormat="1" ht="14.1" customHeight="1"/>
    <row r="29" spans="1:31" s="132" customFormat="1" ht="17.25">
      <c r="A29" s="294" t="s">
        <v>249</v>
      </c>
    </row>
    <row r="30" spans="1:31" s="132" customFormat="1" ht="5.0999999999999996" customHeight="1"/>
    <row r="31" spans="1:31" s="132" customFormat="1" ht="17.25">
      <c r="A31" s="269" t="s">
        <v>22</v>
      </c>
      <c r="K31" s="194"/>
      <c r="L31" s="194"/>
      <c r="P31" s="102"/>
    </row>
    <row r="32" spans="1:31" s="278" customFormat="1" ht="16.5">
      <c r="A32" s="295" t="s">
        <v>146</v>
      </c>
      <c r="B32" s="295"/>
      <c r="C32" s="295"/>
      <c r="D32" s="295"/>
      <c r="E32" s="295"/>
      <c r="F32" s="295"/>
      <c r="G32" s="295"/>
      <c r="H32" s="295"/>
      <c r="I32" s="295"/>
      <c r="J32" s="296" t="s">
        <v>24</v>
      </c>
      <c r="K32" s="452">
        <f>N32/(1-$N$2)</f>
        <v>128.57142857142858</v>
      </c>
      <c r="L32" s="446"/>
      <c r="N32" s="279">
        <v>90</v>
      </c>
      <c r="P32" s="412"/>
    </row>
    <row r="33" spans="1:16" s="132" customFormat="1" ht="8.1" customHeight="1">
      <c r="P33" s="102"/>
    </row>
    <row r="34" spans="1:16" s="132" customFormat="1" ht="16.5">
      <c r="A34" s="269" t="s">
        <v>165</v>
      </c>
      <c r="K34" s="233"/>
      <c r="L34" s="233"/>
      <c r="N34" s="233"/>
      <c r="P34" s="302"/>
    </row>
    <row r="35" spans="1:16" s="278" customFormat="1" ht="16.5">
      <c r="A35" s="243" t="s">
        <v>250</v>
      </c>
      <c r="J35" s="295"/>
      <c r="K35" s="321" t="s">
        <v>29</v>
      </c>
      <c r="L35" s="146"/>
      <c r="N35" s="297" t="s">
        <v>29</v>
      </c>
      <c r="P35" s="146"/>
    </row>
    <row r="36" spans="1:16" s="278" customFormat="1" ht="16.5">
      <c r="A36" s="298" t="s">
        <v>251</v>
      </c>
      <c r="B36" s="283"/>
      <c r="C36" s="283"/>
      <c r="D36" s="283"/>
      <c r="E36" s="283"/>
      <c r="F36" s="283"/>
      <c r="G36" s="283"/>
      <c r="H36" s="283"/>
      <c r="I36" s="283"/>
      <c r="K36" s="452">
        <f t="shared" ref="K36:K39" si="4">N36/(1-$N$2)</f>
        <v>61.428571428571431</v>
      </c>
      <c r="L36" s="446"/>
      <c r="N36" s="279">
        <v>43</v>
      </c>
      <c r="P36" s="413"/>
    </row>
    <row r="37" spans="1:16" s="278" customFormat="1" ht="16.5">
      <c r="A37" s="243" t="s">
        <v>252</v>
      </c>
      <c r="J37" s="283"/>
      <c r="K37" s="452">
        <f t="shared" si="4"/>
        <v>78.571428571428569</v>
      </c>
      <c r="L37" s="446"/>
      <c r="N37" s="279">
        <v>55</v>
      </c>
      <c r="P37" s="413"/>
    </row>
    <row r="38" spans="1:16" s="278" customFormat="1" ht="16.5">
      <c r="A38" s="298" t="s">
        <v>253</v>
      </c>
      <c r="B38" s="283"/>
      <c r="C38" s="283"/>
      <c r="D38" s="283"/>
      <c r="E38" s="283"/>
      <c r="F38" s="283"/>
      <c r="G38" s="283"/>
      <c r="H38" s="283"/>
      <c r="I38" s="283"/>
      <c r="J38" s="283"/>
      <c r="K38" s="452">
        <f t="shared" si="4"/>
        <v>115.71428571428572</v>
      </c>
      <c r="L38" s="446"/>
      <c r="N38" s="279">
        <v>81</v>
      </c>
      <c r="P38" s="413"/>
    </row>
    <row r="39" spans="1:16" s="278" customFormat="1" ht="16.5">
      <c r="A39" s="243" t="s">
        <v>254</v>
      </c>
      <c r="K39" s="452">
        <f t="shared" si="4"/>
        <v>131.42857142857144</v>
      </c>
      <c r="L39" s="446"/>
      <c r="N39" s="279">
        <v>92</v>
      </c>
      <c r="P39" s="413"/>
    </row>
    <row r="40" spans="1:16" s="278" customFormat="1" ht="16.5">
      <c r="A40" s="298" t="s">
        <v>255</v>
      </c>
      <c r="B40" s="283"/>
      <c r="C40" s="283"/>
      <c r="D40" s="283"/>
      <c r="E40" s="283"/>
      <c r="F40" s="283"/>
      <c r="G40" s="283"/>
      <c r="H40" s="283"/>
      <c r="I40" s="283"/>
      <c r="J40" s="283"/>
      <c r="K40" s="249">
        <v>-10</v>
      </c>
      <c r="L40" s="414"/>
      <c r="N40" s="279">
        <v>-10</v>
      </c>
      <c r="P40" s="414"/>
    </row>
    <row r="41" spans="1:16" s="132" customFormat="1" ht="8.1" customHeight="1">
      <c r="A41" s="265"/>
      <c r="K41" s="265"/>
      <c r="L41" s="265"/>
      <c r="N41" s="265"/>
      <c r="P41" s="226"/>
    </row>
    <row r="42" spans="1:16" s="132" customFormat="1" ht="16.5">
      <c r="A42" s="299" t="s">
        <v>200</v>
      </c>
      <c r="K42" s="265"/>
      <c r="L42" s="265"/>
      <c r="N42" s="265"/>
      <c r="P42" s="226"/>
    </row>
    <row r="43" spans="1:16" s="278" customFormat="1" ht="16.5">
      <c r="A43" s="243" t="s">
        <v>256</v>
      </c>
      <c r="K43" s="321" t="s">
        <v>29</v>
      </c>
      <c r="L43" s="146"/>
      <c r="N43" s="297" t="s">
        <v>29</v>
      </c>
      <c r="O43" s="300"/>
      <c r="P43" s="146"/>
    </row>
    <row r="44" spans="1:16" s="278" customFormat="1" ht="16.5">
      <c r="A44" s="298" t="s">
        <v>257</v>
      </c>
      <c r="B44" s="283"/>
      <c r="C44" s="283"/>
      <c r="D44" s="283"/>
      <c r="E44" s="283"/>
      <c r="F44" s="283"/>
      <c r="G44" s="283"/>
      <c r="H44" s="283"/>
      <c r="I44" s="283"/>
      <c r="J44" s="283"/>
      <c r="K44" s="452">
        <f t="shared" ref="K44:K45" si="5">N44/(1-$N$2)</f>
        <v>71.428571428571431</v>
      </c>
      <c r="L44" s="446"/>
      <c r="N44" s="279">
        <v>50</v>
      </c>
      <c r="P44" s="259"/>
    </row>
    <row r="45" spans="1:16" s="278" customFormat="1" ht="16.5">
      <c r="A45" s="298" t="s">
        <v>258</v>
      </c>
      <c r="B45" s="283"/>
      <c r="C45" s="283"/>
      <c r="D45" s="283"/>
      <c r="E45" s="283"/>
      <c r="F45" s="283"/>
      <c r="G45" s="283"/>
      <c r="H45" s="283"/>
      <c r="I45" s="283"/>
      <c r="J45" s="283"/>
      <c r="K45" s="452">
        <f t="shared" si="5"/>
        <v>35.714285714285715</v>
      </c>
      <c r="L45" s="446"/>
      <c r="N45" s="279">
        <v>25</v>
      </c>
      <c r="P45" s="259"/>
    </row>
    <row r="46" spans="1:16" s="132" customFormat="1" ht="5.0999999999999996" customHeight="1">
      <c r="A46" s="265"/>
      <c r="K46" s="265"/>
      <c r="L46" s="265"/>
      <c r="N46" s="265"/>
      <c r="P46" s="226"/>
    </row>
    <row r="47" spans="1:16" s="132" customFormat="1" ht="15" customHeight="1">
      <c r="A47" s="299" t="s">
        <v>190</v>
      </c>
      <c r="K47" s="244"/>
      <c r="L47" s="244"/>
      <c r="N47" s="244"/>
      <c r="P47" s="325"/>
    </row>
    <row r="48" spans="1:16" s="278" customFormat="1" ht="15" customHeight="1">
      <c r="A48" s="243" t="s">
        <v>259</v>
      </c>
      <c r="J48" s="295"/>
      <c r="K48" s="321" t="s">
        <v>29</v>
      </c>
      <c r="L48" s="146"/>
      <c r="N48" s="297" t="s">
        <v>29</v>
      </c>
      <c r="P48" s="146"/>
    </row>
    <row r="49" spans="1:16" s="278" customFormat="1" ht="15" customHeight="1">
      <c r="A49" s="298" t="s">
        <v>260</v>
      </c>
      <c r="B49" s="283"/>
      <c r="C49" s="283"/>
      <c r="D49" s="283"/>
      <c r="E49" s="283"/>
      <c r="F49" s="283"/>
      <c r="G49" s="283"/>
      <c r="H49" s="283"/>
      <c r="I49" s="283"/>
      <c r="K49" s="452">
        <f t="shared" ref="K49:K55" si="6">N49/(1-$N$2)</f>
        <v>101.42857142857143</v>
      </c>
      <c r="L49" s="446"/>
      <c r="N49" s="279">
        <v>71</v>
      </c>
      <c r="P49" s="259"/>
    </row>
    <row r="50" spans="1:16" s="278" customFormat="1" ht="15" customHeight="1">
      <c r="A50" s="243" t="s">
        <v>261</v>
      </c>
      <c r="J50" s="301"/>
      <c r="K50" s="452">
        <f t="shared" si="6"/>
        <v>185.71428571428572</v>
      </c>
      <c r="L50" s="446"/>
      <c r="N50" s="279">
        <v>130</v>
      </c>
      <c r="P50" s="259"/>
    </row>
    <row r="51" spans="1:16" s="278" customFormat="1" ht="15" customHeight="1">
      <c r="A51" s="298" t="s">
        <v>262</v>
      </c>
      <c r="B51" s="283"/>
      <c r="C51" s="283"/>
      <c r="D51" s="283"/>
      <c r="E51" s="283"/>
      <c r="F51" s="283"/>
      <c r="G51" s="283"/>
      <c r="H51" s="283"/>
      <c r="I51" s="283"/>
      <c r="J51" s="283"/>
      <c r="K51" s="452">
        <f t="shared" si="6"/>
        <v>260</v>
      </c>
      <c r="L51" s="446"/>
      <c r="N51" s="279">
        <v>182</v>
      </c>
      <c r="P51" s="259"/>
    </row>
    <row r="52" spans="1:16" s="278" customFormat="1" ht="15" customHeight="1">
      <c r="A52" s="298" t="s">
        <v>263</v>
      </c>
      <c r="B52" s="283"/>
      <c r="C52" s="283"/>
      <c r="D52" s="283"/>
      <c r="E52" s="283"/>
      <c r="F52" s="283"/>
      <c r="G52" s="283"/>
      <c r="H52" s="283"/>
      <c r="I52" s="283"/>
      <c r="J52" s="283"/>
      <c r="K52" s="452">
        <f t="shared" si="6"/>
        <v>274.28571428571428</v>
      </c>
      <c r="L52" s="446"/>
      <c r="N52" s="279">
        <v>192</v>
      </c>
      <c r="P52" s="259"/>
    </row>
    <row r="53" spans="1:16" s="278" customFormat="1" ht="15" customHeight="1">
      <c r="A53" s="298" t="s">
        <v>264</v>
      </c>
      <c r="B53" s="283"/>
      <c r="C53" s="283"/>
      <c r="D53" s="283"/>
      <c r="E53" s="283"/>
      <c r="F53" s="283"/>
      <c r="G53" s="283"/>
      <c r="H53" s="283"/>
      <c r="I53" s="283"/>
      <c r="J53" s="283"/>
      <c r="K53" s="452">
        <f t="shared" si="6"/>
        <v>371.42857142857144</v>
      </c>
      <c r="L53" s="446"/>
      <c r="N53" s="279">
        <v>260</v>
      </c>
      <c r="P53" s="259"/>
    </row>
    <row r="54" spans="1:16" s="278" customFormat="1" ht="15" customHeight="1">
      <c r="A54" s="298" t="s">
        <v>265</v>
      </c>
      <c r="B54" s="283"/>
      <c r="C54" s="283"/>
      <c r="D54" s="283"/>
      <c r="E54" s="283"/>
      <c r="F54" s="283"/>
      <c r="G54" s="283"/>
      <c r="H54" s="283"/>
      <c r="I54" s="283"/>
      <c r="J54" s="283"/>
      <c r="K54" s="452">
        <f t="shared" si="6"/>
        <v>300</v>
      </c>
      <c r="L54" s="446"/>
      <c r="N54" s="279">
        <v>210</v>
      </c>
      <c r="P54" s="259"/>
    </row>
    <row r="55" spans="1:16" s="278" customFormat="1" ht="15" customHeight="1">
      <c r="A55" s="298" t="s">
        <v>266</v>
      </c>
      <c r="B55" s="283"/>
      <c r="C55" s="283"/>
      <c r="D55" s="283"/>
      <c r="E55" s="283"/>
      <c r="F55" s="283"/>
      <c r="G55" s="283"/>
      <c r="H55" s="283"/>
      <c r="I55" s="283"/>
      <c r="J55" s="283"/>
      <c r="K55" s="452">
        <f t="shared" si="6"/>
        <v>45.714285714285715</v>
      </c>
      <c r="L55" s="446"/>
      <c r="N55" s="279">
        <v>32</v>
      </c>
      <c r="P55" s="259"/>
    </row>
    <row r="56" spans="1:16" s="132" customFormat="1" ht="5.0999999999999996" customHeight="1">
      <c r="A56" s="102"/>
      <c r="B56" s="102"/>
      <c r="C56" s="102"/>
      <c r="D56" s="102"/>
      <c r="E56" s="102"/>
      <c r="F56" s="102"/>
      <c r="G56" s="102"/>
      <c r="H56" s="102"/>
      <c r="I56" s="102"/>
      <c r="J56" s="302"/>
      <c r="K56" s="265"/>
      <c r="L56" s="265"/>
      <c r="N56" s="265"/>
      <c r="P56" s="226"/>
    </row>
    <row r="57" spans="1:16" s="132" customFormat="1" ht="15" customHeight="1">
      <c r="A57" s="269" t="s">
        <v>41</v>
      </c>
      <c r="K57" s="244"/>
      <c r="L57" s="244"/>
      <c r="N57" s="244"/>
      <c r="P57" s="325"/>
    </row>
    <row r="58" spans="1:16" s="278" customFormat="1" ht="15" customHeight="1">
      <c r="A58" s="278" t="s">
        <v>267</v>
      </c>
      <c r="K58" s="323" t="s">
        <v>29</v>
      </c>
      <c r="L58" s="303"/>
      <c r="N58" s="250" t="s">
        <v>29</v>
      </c>
      <c r="P58" s="303"/>
    </row>
    <row r="59" spans="1:16" s="278" customFormat="1" ht="15" customHeight="1">
      <c r="A59" s="298" t="s">
        <v>268</v>
      </c>
      <c r="B59" s="298"/>
      <c r="C59" s="283"/>
      <c r="D59" s="283"/>
      <c r="E59" s="283"/>
      <c r="F59" s="283"/>
      <c r="G59" s="283"/>
      <c r="H59" s="283"/>
      <c r="I59" s="283"/>
      <c r="J59" s="283"/>
      <c r="K59" s="452">
        <f t="shared" ref="K59:K60" si="7">N59/(1-$N$2)</f>
        <v>127.14285714285715</v>
      </c>
      <c r="L59" s="446"/>
      <c r="N59" s="279">
        <v>89</v>
      </c>
      <c r="P59" s="190"/>
    </row>
    <row r="60" spans="1:16" s="278" customFormat="1" ht="15" customHeight="1">
      <c r="A60" s="298" t="s">
        <v>269</v>
      </c>
      <c r="B60" s="298"/>
      <c r="C60" s="283"/>
      <c r="D60" s="283"/>
      <c r="E60" s="283"/>
      <c r="F60" s="283"/>
      <c r="G60" s="283"/>
      <c r="H60" s="283"/>
      <c r="I60" s="283"/>
      <c r="J60" s="283"/>
      <c r="K60" s="452">
        <f t="shared" si="7"/>
        <v>260</v>
      </c>
      <c r="L60" s="446"/>
      <c r="N60" s="279">
        <v>182</v>
      </c>
      <c r="P60" s="190"/>
    </row>
    <row r="61" spans="1:16" s="278" customFormat="1" ht="15" customHeight="1">
      <c r="A61" s="111"/>
      <c r="B61" s="111"/>
      <c r="C61" s="189"/>
      <c r="D61" s="189"/>
      <c r="E61" s="189"/>
      <c r="F61" s="189"/>
      <c r="G61" s="189"/>
      <c r="H61" s="189"/>
      <c r="I61" s="189"/>
      <c r="J61" s="189"/>
      <c r="K61" s="190"/>
      <c r="L61" s="190"/>
      <c r="P61" s="189"/>
    </row>
    <row r="62" spans="1:16" s="278" customFormat="1" ht="15" customHeight="1">
      <c r="A62" s="111"/>
      <c r="B62" s="111"/>
      <c r="C62" s="189"/>
      <c r="D62" s="189"/>
      <c r="E62" s="189"/>
      <c r="F62" s="189"/>
      <c r="G62" s="189"/>
      <c r="H62" s="189"/>
      <c r="I62" s="189"/>
      <c r="J62" s="189"/>
      <c r="K62" s="190"/>
      <c r="L62" s="190"/>
      <c r="P62" s="189"/>
    </row>
    <row r="63" spans="1:16" s="278" customFormat="1" ht="5.0999999999999996" customHeight="1">
      <c r="A63" s="189"/>
      <c r="B63" s="189"/>
      <c r="C63" s="189"/>
      <c r="D63" s="189"/>
      <c r="E63" s="189"/>
      <c r="F63" s="189"/>
      <c r="G63" s="189"/>
      <c r="H63" s="189"/>
      <c r="I63" s="189"/>
      <c r="J63" s="303"/>
      <c r="P63" s="189"/>
    </row>
    <row r="64" spans="1:16" s="132" customFormat="1" ht="30" customHeight="1">
      <c r="A64" s="518" t="str">
        <f>+'Dealer Fiberglass'!A49:F49</f>
        <v xml:space="preserve">EFFECTIVE DATE OF JANUARY 15, 2019FGG.  SUPERSEDES ALL PREVIOUS PRICE SCHEDULES.  DUE TO CONTINUOUS PRODUCT IMPROVEMENTS, PRICES AND PRODUCT FEATURES ARE SUBJECT TO CHANGE WITHOUT NOTICE.  POSSESSION OF THIS PRICE LIST DOES NOT CONSTITUTE AN OFFER TO SELL. </v>
      </c>
      <c r="B64" s="518"/>
      <c r="C64" s="518"/>
      <c r="D64" s="518"/>
      <c r="E64" s="518"/>
      <c r="F64" s="518"/>
      <c r="G64" s="518"/>
      <c r="H64" s="518"/>
      <c r="I64" s="518"/>
      <c r="J64" s="518"/>
      <c r="K64" s="518"/>
      <c r="L64" s="434"/>
      <c r="P64" s="102"/>
    </row>
    <row r="65" spans="1:16" s="132" customFormat="1" ht="17.25">
      <c r="A65" s="299" t="s">
        <v>270</v>
      </c>
      <c r="J65" s="233"/>
      <c r="K65" s="194" t="s">
        <v>16</v>
      </c>
      <c r="L65" s="194"/>
      <c r="P65" s="102"/>
    </row>
    <row r="66" spans="1:16" s="278" customFormat="1" ht="16.5">
      <c r="A66" s="243" t="s">
        <v>208</v>
      </c>
      <c r="K66" s="233" t="s">
        <v>209</v>
      </c>
      <c r="L66" s="250"/>
      <c r="P66" s="189"/>
    </row>
    <row r="67" spans="1:16" s="278" customFormat="1" ht="16.5">
      <c r="A67" s="298" t="s">
        <v>210</v>
      </c>
      <c r="B67" s="283"/>
      <c r="C67" s="283"/>
      <c r="D67" s="283"/>
      <c r="E67" s="283"/>
      <c r="F67" s="283"/>
      <c r="G67" s="283"/>
      <c r="H67" s="283"/>
      <c r="I67" s="283"/>
      <c r="J67" s="283"/>
      <c r="K67" s="266" t="s">
        <v>209</v>
      </c>
      <c r="L67" s="303"/>
      <c r="P67" s="189"/>
    </row>
    <row r="68" spans="1:16" s="278" customFormat="1" ht="16.5">
      <c r="A68" s="111" t="s">
        <v>271</v>
      </c>
      <c r="B68" s="189"/>
      <c r="C68" s="189"/>
      <c r="D68" s="189"/>
      <c r="E68" s="189"/>
      <c r="F68" s="189"/>
      <c r="G68" s="189"/>
      <c r="H68" s="189"/>
      <c r="I68" s="189"/>
      <c r="J68" s="189"/>
      <c r="K68" s="452">
        <f t="shared" ref="K68:K69" si="8">N68/(1-$N$2)</f>
        <v>24.285714285714288</v>
      </c>
      <c r="L68" s="446"/>
      <c r="N68" s="279">
        <v>17</v>
      </c>
      <c r="P68" s="415"/>
    </row>
    <row r="69" spans="1:16" s="278" customFormat="1" ht="16.5">
      <c r="A69" s="298" t="s">
        <v>272</v>
      </c>
      <c r="B69" s="283"/>
      <c r="C69" s="283"/>
      <c r="D69" s="283"/>
      <c r="E69" s="283"/>
      <c r="F69" s="283"/>
      <c r="G69" s="283"/>
      <c r="H69" s="283"/>
      <c r="I69" s="283"/>
      <c r="J69" s="283"/>
      <c r="K69" s="452">
        <f t="shared" si="8"/>
        <v>21.428571428571431</v>
      </c>
      <c r="L69" s="446"/>
      <c r="N69" s="279">
        <v>15</v>
      </c>
      <c r="P69" s="415"/>
    </row>
    <row r="70" spans="1:16" s="278" customFormat="1" ht="16.5">
      <c r="A70" s="298" t="s">
        <v>273</v>
      </c>
      <c r="B70" s="283"/>
      <c r="C70" s="283"/>
      <c r="D70" s="283"/>
      <c r="E70" s="283"/>
      <c r="F70" s="283"/>
      <c r="G70" s="283"/>
      <c r="H70" s="283"/>
      <c r="I70" s="283"/>
      <c r="J70" s="283"/>
      <c r="K70" s="266" t="s">
        <v>274</v>
      </c>
      <c r="L70" s="303"/>
      <c r="P70" s="189"/>
    </row>
    <row r="71" spans="1:16" s="132" customFormat="1" ht="5.0999999999999996" customHeight="1">
      <c r="A71" s="226"/>
      <c r="B71" s="102"/>
      <c r="C71" s="102"/>
      <c r="D71" s="102"/>
      <c r="E71" s="102"/>
      <c r="F71" s="102"/>
      <c r="G71" s="102"/>
      <c r="H71" s="102"/>
      <c r="I71" s="102"/>
      <c r="J71" s="102"/>
      <c r="K71" s="302"/>
      <c r="L71" s="302"/>
      <c r="P71" s="102"/>
    </row>
    <row r="72" spans="1:16" s="132" customFormat="1" ht="15" customHeight="1">
      <c r="A72" s="102"/>
      <c r="B72" s="102"/>
      <c r="C72" s="102"/>
      <c r="D72" s="102"/>
      <c r="E72" s="102"/>
      <c r="F72" s="102"/>
      <c r="G72" s="102"/>
      <c r="H72" s="102"/>
      <c r="P72" s="102"/>
    </row>
    <row r="73" spans="1:16" s="132" customFormat="1" ht="15" customHeight="1">
      <c r="A73" s="102"/>
      <c r="B73" s="102"/>
      <c r="C73" s="102"/>
      <c r="D73" s="102"/>
      <c r="E73" s="102"/>
      <c r="F73" s="102"/>
      <c r="G73" s="102"/>
      <c r="H73" s="102"/>
      <c r="I73" s="102"/>
      <c r="J73" s="102"/>
      <c r="K73" s="233"/>
      <c r="L73" s="233"/>
      <c r="P73" s="102"/>
    </row>
    <row r="74" spans="1:16" s="132" customFormat="1" ht="15" customHeight="1">
      <c r="A74" s="102"/>
      <c r="B74" s="102"/>
      <c r="C74" s="102"/>
      <c r="D74" s="102"/>
      <c r="E74" s="102"/>
      <c r="F74" s="102"/>
      <c r="G74" s="102"/>
      <c r="H74" s="102"/>
      <c r="P74" s="102"/>
    </row>
    <row r="75" spans="1:16" s="132" customFormat="1" ht="15" customHeight="1">
      <c r="A75" s="102"/>
      <c r="B75" s="102"/>
      <c r="C75" s="102"/>
      <c r="D75" s="102"/>
      <c r="E75" s="102"/>
      <c r="F75" s="102"/>
      <c r="G75" s="102"/>
      <c r="H75" s="102"/>
      <c r="J75" s="83" t="s">
        <v>211</v>
      </c>
      <c r="K75" s="452">
        <f t="shared" ref="K75:K90" si="9">N75/(1-$N$2)</f>
        <v>132.85714285714286</v>
      </c>
      <c r="L75" s="446"/>
      <c r="N75" s="279">
        <v>93</v>
      </c>
      <c r="P75" s="190"/>
    </row>
    <row r="76" spans="1:16" s="132" customFormat="1" ht="15" customHeight="1">
      <c r="A76" s="102"/>
      <c r="B76" s="102"/>
      <c r="C76" s="102"/>
      <c r="D76" s="102"/>
      <c r="E76" s="102"/>
      <c r="F76" s="102"/>
      <c r="G76" s="102"/>
      <c r="H76" s="102"/>
      <c r="J76" s="298" t="s">
        <v>212</v>
      </c>
      <c r="K76" s="452">
        <f t="shared" si="9"/>
        <v>182.85714285714286</v>
      </c>
      <c r="L76" s="446"/>
      <c r="N76" s="279">
        <v>128</v>
      </c>
      <c r="P76" s="190"/>
    </row>
    <row r="77" spans="1:16" s="132" customFormat="1" ht="15" customHeight="1">
      <c r="A77" s="102"/>
      <c r="B77" s="102"/>
      <c r="C77" s="102"/>
      <c r="D77" s="102"/>
      <c r="E77" s="102"/>
      <c r="F77" s="102"/>
      <c r="G77" s="102"/>
      <c r="H77" s="102"/>
      <c r="J77" s="298" t="s">
        <v>213</v>
      </c>
      <c r="K77" s="452">
        <f t="shared" si="9"/>
        <v>205.71428571428572</v>
      </c>
      <c r="L77" s="446"/>
      <c r="N77" s="279">
        <v>144</v>
      </c>
      <c r="P77" s="190"/>
    </row>
    <row r="78" spans="1:16" s="132" customFormat="1" ht="15" customHeight="1">
      <c r="A78" s="102"/>
      <c r="B78" s="102"/>
      <c r="C78" s="102"/>
      <c r="D78" s="102"/>
      <c r="E78" s="102"/>
      <c r="F78" s="102"/>
      <c r="G78" s="102"/>
      <c r="H78" s="102"/>
      <c r="J78" s="298" t="s">
        <v>214</v>
      </c>
      <c r="K78" s="452">
        <f t="shared" si="9"/>
        <v>217.14285714285717</v>
      </c>
      <c r="L78" s="446"/>
      <c r="N78" s="279">
        <v>152</v>
      </c>
      <c r="P78" s="190"/>
    </row>
    <row r="79" spans="1:16" s="132" customFormat="1" ht="15" customHeight="1">
      <c r="A79" s="102"/>
      <c r="B79" s="102"/>
      <c r="C79" s="102"/>
      <c r="D79" s="102"/>
      <c r="E79" s="102"/>
      <c r="F79" s="102"/>
      <c r="G79" s="102"/>
      <c r="H79" s="102"/>
      <c r="J79" s="298" t="s">
        <v>215</v>
      </c>
      <c r="K79" s="452">
        <f t="shared" si="9"/>
        <v>222.85714285714286</v>
      </c>
      <c r="L79" s="446"/>
      <c r="N79" s="279">
        <v>156</v>
      </c>
      <c r="P79" s="190"/>
    </row>
    <row r="80" spans="1:16" s="132" customFormat="1" ht="15" customHeight="1">
      <c r="A80" s="102"/>
      <c r="B80" s="102"/>
      <c r="C80" s="102"/>
      <c r="D80" s="102"/>
      <c r="E80" s="102"/>
      <c r="F80" s="102"/>
      <c r="G80" s="102"/>
      <c r="H80" s="102"/>
      <c r="J80" s="298" t="s">
        <v>216</v>
      </c>
      <c r="K80" s="452">
        <f t="shared" si="9"/>
        <v>260</v>
      </c>
      <c r="L80" s="446"/>
      <c r="N80" s="279">
        <v>182</v>
      </c>
      <c r="P80" s="190"/>
    </row>
    <row r="81" spans="1:16" s="132" customFormat="1" ht="15" customHeight="1">
      <c r="A81" s="102"/>
      <c r="B81" s="102"/>
      <c r="C81" s="102"/>
      <c r="D81" s="102"/>
      <c r="E81" s="102"/>
      <c r="F81" s="102"/>
      <c r="G81" s="102"/>
      <c r="H81" s="102"/>
      <c r="J81" s="298" t="s">
        <v>217</v>
      </c>
      <c r="K81" s="452">
        <f t="shared" si="9"/>
        <v>167.14285714285717</v>
      </c>
      <c r="L81" s="446"/>
      <c r="N81" s="279">
        <v>117</v>
      </c>
      <c r="P81" s="190"/>
    </row>
    <row r="82" spans="1:16" s="132" customFormat="1" ht="15" customHeight="1">
      <c r="A82" s="102"/>
      <c r="B82" s="102"/>
      <c r="C82" s="102"/>
      <c r="D82" s="102"/>
      <c r="E82" s="102"/>
      <c r="F82" s="102"/>
      <c r="G82" s="102"/>
      <c r="H82" s="102"/>
      <c r="J82" s="298" t="s">
        <v>218</v>
      </c>
      <c r="K82" s="452">
        <f t="shared" si="9"/>
        <v>252.85714285714286</v>
      </c>
      <c r="L82" s="446"/>
      <c r="N82" s="279">
        <v>177</v>
      </c>
      <c r="P82" s="190"/>
    </row>
    <row r="83" spans="1:16" s="132" customFormat="1" ht="15" customHeight="1">
      <c r="A83" s="102"/>
      <c r="B83" s="102"/>
      <c r="C83" s="102"/>
      <c r="D83" s="102"/>
      <c r="E83" s="102"/>
      <c r="F83" s="102"/>
      <c r="G83" s="102"/>
      <c r="H83" s="102"/>
      <c r="J83" s="298" t="s">
        <v>219</v>
      </c>
      <c r="K83" s="452">
        <f t="shared" si="9"/>
        <v>201.42857142857144</v>
      </c>
      <c r="L83" s="446"/>
      <c r="N83" s="279">
        <v>141</v>
      </c>
      <c r="P83" s="190"/>
    </row>
    <row r="84" spans="1:16" s="132" customFormat="1" ht="15" customHeight="1">
      <c r="A84" s="102"/>
      <c r="B84" s="102"/>
      <c r="C84" s="102"/>
      <c r="D84" s="102"/>
      <c r="E84" s="102"/>
      <c r="F84" s="102"/>
      <c r="G84" s="102"/>
      <c r="H84" s="102"/>
      <c r="J84" s="298" t="s">
        <v>220</v>
      </c>
      <c r="K84" s="452">
        <f t="shared" si="9"/>
        <v>201.42857142857144</v>
      </c>
      <c r="L84" s="446"/>
      <c r="N84" s="279">
        <v>141</v>
      </c>
      <c r="P84" s="190"/>
    </row>
    <row r="85" spans="1:16" s="132" customFormat="1" ht="15" customHeight="1">
      <c r="A85" s="102"/>
      <c r="B85" s="102"/>
      <c r="C85" s="102"/>
      <c r="D85" s="102"/>
      <c r="E85" s="102"/>
      <c r="F85" s="102"/>
      <c r="G85" s="102"/>
      <c r="H85" s="102"/>
      <c r="J85" s="298" t="s">
        <v>221</v>
      </c>
      <c r="K85" s="452">
        <f t="shared" si="9"/>
        <v>244.28571428571431</v>
      </c>
      <c r="L85" s="446"/>
      <c r="N85" s="279">
        <v>171</v>
      </c>
      <c r="P85" s="190"/>
    </row>
    <row r="86" spans="1:16" s="132" customFormat="1" ht="15" customHeight="1">
      <c r="A86" s="102"/>
      <c r="B86" s="102"/>
      <c r="C86" s="102"/>
      <c r="D86" s="102"/>
      <c r="E86" s="102"/>
      <c r="F86" s="102"/>
      <c r="G86" s="102"/>
      <c r="H86" s="102"/>
      <c r="J86" s="298" t="s">
        <v>222</v>
      </c>
      <c r="K86" s="452">
        <f t="shared" si="9"/>
        <v>201.42857142857144</v>
      </c>
      <c r="L86" s="446"/>
      <c r="N86" s="279">
        <v>141</v>
      </c>
      <c r="P86" s="190"/>
    </row>
    <row r="87" spans="1:16" s="132" customFormat="1" ht="15" customHeight="1">
      <c r="A87" s="102"/>
      <c r="B87" s="102"/>
      <c r="C87" s="102"/>
      <c r="D87" s="102"/>
      <c r="E87" s="102"/>
      <c r="F87" s="102"/>
      <c r="G87" s="102"/>
      <c r="H87" s="102"/>
      <c r="J87" s="298" t="s">
        <v>223</v>
      </c>
      <c r="K87" s="452">
        <f t="shared" si="9"/>
        <v>215.71428571428572</v>
      </c>
      <c r="L87" s="446"/>
      <c r="N87" s="279">
        <v>151</v>
      </c>
      <c r="P87" s="190"/>
    </row>
    <row r="88" spans="1:16" s="132" customFormat="1" ht="15" customHeight="1">
      <c r="A88" s="102"/>
      <c r="B88" s="102"/>
      <c r="C88" s="102"/>
      <c r="D88" s="102"/>
      <c r="E88" s="102"/>
      <c r="F88" s="102"/>
      <c r="G88" s="102"/>
      <c r="H88" s="102"/>
      <c r="J88" s="298" t="s">
        <v>224</v>
      </c>
      <c r="K88" s="452">
        <f t="shared" si="9"/>
        <v>215.71428571428572</v>
      </c>
      <c r="L88" s="446"/>
      <c r="N88" s="279">
        <v>151</v>
      </c>
      <c r="P88" s="190"/>
    </row>
    <row r="89" spans="1:16" s="132" customFormat="1" ht="15" customHeight="1">
      <c r="A89" s="102"/>
      <c r="B89" s="102"/>
      <c r="C89" s="102"/>
      <c r="D89" s="102"/>
      <c r="E89" s="102"/>
      <c r="F89" s="102"/>
      <c r="G89" s="102"/>
      <c r="H89" s="102"/>
      <c r="J89" s="298" t="s">
        <v>225</v>
      </c>
      <c r="K89" s="452">
        <f t="shared" si="9"/>
        <v>260</v>
      </c>
      <c r="L89" s="446"/>
      <c r="N89" s="279">
        <v>182</v>
      </c>
      <c r="P89" s="413"/>
    </row>
    <row r="90" spans="1:16" s="132" customFormat="1" ht="15" customHeight="1">
      <c r="A90" s="102"/>
      <c r="B90" s="102"/>
      <c r="C90" s="102"/>
      <c r="D90" s="102"/>
      <c r="E90" s="102"/>
      <c r="F90" s="102"/>
      <c r="G90" s="102"/>
      <c r="H90" s="102"/>
      <c r="J90" s="298" t="s">
        <v>226</v>
      </c>
      <c r="K90" s="452">
        <f t="shared" si="9"/>
        <v>260</v>
      </c>
      <c r="L90" s="446"/>
      <c r="N90" s="279">
        <v>182</v>
      </c>
      <c r="P90" s="413"/>
    </row>
    <row r="91" spans="1:16" s="132" customFormat="1" ht="15" customHeight="1">
      <c r="A91" s="102"/>
      <c r="B91" s="102"/>
      <c r="C91" s="238"/>
      <c r="D91" s="102"/>
      <c r="E91" s="102"/>
      <c r="F91" s="238"/>
      <c r="G91" s="102"/>
      <c r="H91" s="102"/>
      <c r="I91" s="238"/>
      <c r="J91" s="102"/>
      <c r="K91" s="102"/>
      <c r="L91" s="102"/>
      <c r="M91" s="238"/>
      <c r="P91" s="102"/>
    </row>
    <row r="92" spans="1:16" s="132" customFormat="1" ht="15" customHeight="1">
      <c r="A92" s="102"/>
      <c r="B92" s="102"/>
      <c r="C92" s="238"/>
      <c r="D92" s="102"/>
      <c r="E92" s="102"/>
      <c r="F92" s="238"/>
      <c r="G92" s="102"/>
      <c r="H92" s="102"/>
      <c r="I92" s="238"/>
      <c r="J92" s="102"/>
      <c r="K92" s="102"/>
      <c r="L92" s="102"/>
      <c r="M92" s="238"/>
      <c r="P92" s="102"/>
    </row>
    <row r="93" spans="1:16" s="132" customFormat="1" ht="15" customHeight="1">
      <c r="A93" s="102"/>
      <c r="B93" s="102"/>
      <c r="C93" s="238"/>
      <c r="D93" s="102"/>
      <c r="E93" s="102"/>
      <c r="F93" s="238"/>
      <c r="G93" s="102"/>
      <c r="H93" s="102"/>
      <c r="I93" s="238"/>
      <c r="J93" s="102"/>
      <c r="K93" s="102"/>
      <c r="L93" s="102"/>
      <c r="M93" s="238"/>
      <c r="P93" s="102"/>
    </row>
    <row r="94" spans="1:16" s="132" customFormat="1" ht="15" customHeight="1">
      <c r="A94" s="102"/>
      <c r="B94" s="102"/>
      <c r="C94" s="238"/>
      <c r="D94" s="102"/>
      <c r="E94" s="102"/>
      <c r="F94" s="238"/>
      <c r="G94" s="102"/>
      <c r="H94" s="102"/>
      <c r="I94" s="238"/>
      <c r="J94" s="102"/>
      <c r="K94" s="102"/>
      <c r="L94" s="102"/>
      <c r="M94" s="238"/>
      <c r="P94" s="102"/>
    </row>
    <row r="95" spans="1:16" s="132" customFormat="1" ht="15" customHeight="1">
      <c r="A95" s="102"/>
      <c r="B95" s="102"/>
      <c r="C95" s="238"/>
      <c r="D95" s="102"/>
      <c r="E95" s="102"/>
      <c r="F95" s="238"/>
      <c r="G95" s="102"/>
      <c r="H95" s="102"/>
      <c r="I95" s="238"/>
      <c r="J95" s="102"/>
      <c r="K95" s="102"/>
      <c r="L95" s="102"/>
      <c r="M95" s="238"/>
      <c r="P95" s="102"/>
    </row>
    <row r="96" spans="1:16" s="132" customFormat="1" ht="15" customHeight="1">
      <c r="A96" s="102"/>
      <c r="B96" s="102"/>
      <c r="C96" s="238"/>
      <c r="D96" s="102"/>
      <c r="E96" s="102"/>
      <c r="F96" s="238"/>
      <c r="G96" s="102"/>
      <c r="H96" s="102"/>
      <c r="I96" s="238"/>
      <c r="J96" s="102"/>
      <c r="K96" s="102"/>
      <c r="L96" s="102"/>
      <c r="M96" s="238"/>
      <c r="P96" s="102"/>
    </row>
    <row r="97" spans="1:16" s="132" customFormat="1" ht="5.0999999999999996" customHeight="1">
      <c r="A97" s="102"/>
      <c r="B97" s="102"/>
      <c r="C97" s="102"/>
      <c r="D97" s="102"/>
      <c r="E97" s="102"/>
      <c r="F97" s="102"/>
      <c r="G97" s="102"/>
      <c r="H97" s="102"/>
      <c r="I97" s="102"/>
      <c r="J97" s="238"/>
      <c r="K97" s="302"/>
      <c r="L97" s="302"/>
      <c r="P97" s="102"/>
    </row>
    <row r="98" spans="1:16" s="132" customFormat="1" ht="16.5">
      <c r="A98" s="304" t="s">
        <v>55</v>
      </c>
      <c r="B98" s="102"/>
      <c r="K98" s="233"/>
      <c r="L98" s="233"/>
      <c r="P98" s="102"/>
    </row>
    <row r="99" spans="1:16" s="278" customFormat="1" ht="16.5">
      <c r="A99" s="83" t="s">
        <v>230</v>
      </c>
      <c r="B99" s="83"/>
      <c r="K99" s="323" t="s">
        <v>29</v>
      </c>
      <c r="L99" s="303"/>
      <c r="N99" s="278" t="s">
        <v>29</v>
      </c>
      <c r="P99" s="189"/>
    </row>
    <row r="100" spans="1:16" s="278" customFormat="1" ht="16.5">
      <c r="A100" s="298" t="s">
        <v>231</v>
      </c>
      <c r="B100" s="298"/>
      <c r="C100" s="283"/>
      <c r="D100" s="283"/>
      <c r="E100" s="283"/>
      <c r="F100" s="283"/>
      <c r="G100" s="283"/>
      <c r="H100" s="283"/>
      <c r="I100" s="283"/>
      <c r="J100" s="283"/>
      <c r="K100" s="452">
        <f t="shared" ref="K100:K106" si="10">N100/(1-$N$2)</f>
        <v>52.857142857142861</v>
      </c>
      <c r="L100" s="446"/>
      <c r="N100" s="279">
        <v>37</v>
      </c>
      <c r="P100" s="190"/>
    </row>
    <row r="101" spans="1:16" s="278" customFormat="1" ht="16.5">
      <c r="A101" s="243" t="s">
        <v>232</v>
      </c>
      <c r="B101" s="243"/>
      <c r="K101" s="452">
        <f t="shared" si="10"/>
        <v>71.428571428571431</v>
      </c>
      <c r="L101" s="446"/>
      <c r="N101" s="279">
        <v>50</v>
      </c>
      <c r="P101" s="190"/>
    </row>
    <row r="102" spans="1:16" s="278" customFormat="1" ht="16.5">
      <c r="A102" s="298" t="s">
        <v>233</v>
      </c>
      <c r="B102" s="298"/>
      <c r="C102" s="283"/>
      <c r="D102" s="283"/>
      <c r="E102" s="283"/>
      <c r="F102" s="283"/>
      <c r="G102" s="283"/>
      <c r="H102" s="283"/>
      <c r="I102" s="283"/>
      <c r="J102" s="283"/>
      <c r="K102" s="452">
        <f t="shared" si="10"/>
        <v>71.428571428571431</v>
      </c>
      <c r="L102" s="446"/>
      <c r="N102" s="279">
        <v>50</v>
      </c>
      <c r="P102" s="190"/>
    </row>
    <row r="103" spans="1:16" s="278" customFormat="1" ht="16.5">
      <c r="A103" s="243" t="s">
        <v>234</v>
      </c>
      <c r="B103" s="243"/>
      <c r="K103" s="452">
        <f t="shared" si="10"/>
        <v>142.85714285714286</v>
      </c>
      <c r="L103" s="446"/>
      <c r="N103" s="279">
        <v>100</v>
      </c>
      <c r="P103" s="190"/>
    </row>
    <row r="104" spans="1:16" s="278" customFormat="1" ht="16.5">
      <c r="A104" s="298" t="s">
        <v>235</v>
      </c>
      <c r="B104" s="298"/>
      <c r="C104" s="283"/>
      <c r="D104" s="283"/>
      <c r="E104" s="283"/>
      <c r="F104" s="283"/>
      <c r="G104" s="283"/>
      <c r="H104" s="283"/>
      <c r="I104" s="283"/>
      <c r="J104" s="283"/>
      <c r="K104" s="452">
        <f t="shared" si="10"/>
        <v>195.71428571428572</v>
      </c>
      <c r="L104" s="446"/>
      <c r="N104" s="279">
        <v>137</v>
      </c>
      <c r="P104" s="190"/>
    </row>
    <row r="105" spans="1:16" s="278" customFormat="1" ht="16.5">
      <c r="A105" s="243" t="s">
        <v>275</v>
      </c>
      <c r="K105" s="452">
        <f t="shared" si="10"/>
        <v>25.714285714285715</v>
      </c>
      <c r="L105" s="446"/>
      <c r="N105" s="279">
        <v>18</v>
      </c>
      <c r="P105" s="190"/>
    </row>
    <row r="106" spans="1:16" s="278" customFormat="1" ht="16.5">
      <c r="A106" s="298" t="s">
        <v>237</v>
      </c>
      <c r="B106" s="283"/>
      <c r="C106" s="283"/>
      <c r="D106" s="283"/>
      <c r="E106" s="283"/>
      <c r="F106" s="283"/>
      <c r="G106" s="283"/>
      <c r="H106" s="283"/>
      <c r="I106" s="283"/>
      <c r="J106" s="283"/>
      <c r="K106" s="452">
        <f t="shared" si="10"/>
        <v>57.142857142857146</v>
      </c>
      <c r="L106" s="446"/>
      <c r="N106" s="279">
        <v>40</v>
      </c>
      <c r="P106" s="413"/>
    </row>
    <row r="107" spans="1:16" s="132" customFormat="1" ht="5.0999999999999996" customHeight="1">
      <c r="A107" s="265"/>
      <c r="P107" s="102"/>
    </row>
    <row r="108" spans="1:16" s="132" customFormat="1" ht="16.5">
      <c r="A108" s="260" t="s">
        <v>238</v>
      </c>
      <c r="P108" s="102"/>
    </row>
    <row r="109" spans="1:16" s="132" customFormat="1" ht="16.5">
      <c r="A109" s="520"/>
      <c r="B109" s="520"/>
      <c r="C109" s="520"/>
      <c r="D109" s="520"/>
      <c r="E109" s="520"/>
      <c r="F109" s="520"/>
      <c r="G109" s="520"/>
      <c r="H109" s="520"/>
      <c r="I109" s="520"/>
      <c r="J109" s="520"/>
      <c r="K109" s="520"/>
      <c r="L109" s="435"/>
      <c r="P109" s="102"/>
    </row>
    <row r="110" spans="1:16" s="132" customFormat="1" ht="16.5">
      <c r="P110" s="102"/>
    </row>
    <row r="111" spans="1:16" s="132" customFormat="1" ht="16.5">
      <c r="P111" s="102"/>
    </row>
    <row r="112" spans="1:16" s="132" customFormat="1" ht="16.5">
      <c r="P112" s="102"/>
    </row>
    <row r="113" spans="1:16" s="132" customFormat="1" ht="16.5">
      <c r="P113" s="102"/>
    </row>
    <row r="114" spans="1:16" s="132" customFormat="1" ht="16.5">
      <c r="P114" s="102"/>
    </row>
    <row r="115" spans="1:16" s="132" customFormat="1" ht="16.5">
      <c r="P115" s="102"/>
    </row>
    <row r="116" spans="1:16" s="132" customFormat="1" ht="21" customHeight="1">
      <c r="A116" s="13" t="s">
        <v>66</v>
      </c>
      <c r="B116" s="13"/>
      <c r="C116" s="13"/>
      <c r="D116" s="94"/>
      <c r="E116" s="13"/>
      <c r="F116" s="88"/>
      <c r="G116" s="283"/>
      <c r="H116" s="283"/>
      <c r="I116" s="283"/>
      <c r="J116" s="283"/>
      <c r="K116" s="453">
        <f t="shared" ref="K116:K117" si="11">N116/(1-$N$2)</f>
        <v>100</v>
      </c>
      <c r="L116" s="446"/>
      <c r="M116" s="278"/>
      <c r="N116" s="279">
        <v>70</v>
      </c>
      <c r="P116" s="190"/>
    </row>
    <row r="117" spans="1:16" s="132" customFormat="1" ht="16.5">
      <c r="A117" s="13" t="s">
        <v>67</v>
      </c>
      <c r="B117" s="13"/>
      <c r="C117" s="13"/>
      <c r="D117" s="94"/>
      <c r="E117" s="13"/>
      <c r="F117" s="88"/>
      <c r="G117" s="283"/>
      <c r="H117" s="283"/>
      <c r="I117" s="283"/>
      <c r="J117" s="283"/>
      <c r="K117" s="452">
        <f t="shared" si="11"/>
        <v>71.428571428571431</v>
      </c>
      <c r="L117" s="446"/>
      <c r="M117" s="278"/>
      <c r="N117" s="279">
        <v>50</v>
      </c>
      <c r="P117" s="413"/>
    </row>
    <row r="118" spans="1:16" s="132" customFormat="1" ht="16.5">
      <c r="P118" s="102"/>
    </row>
    <row r="119" spans="1:16" s="132" customFormat="1" ht="18" customHeight="1">
      <c r="P119" s="102"/>
    </row>
    <row r="120" spans="1:16" s="305" customFormat="1" ht="30" customHeight="1">
      <c r="A120" s="518" t="str">
        <f>A64</f>
        <v xml:space="preserve">EFFECTIVE DATE OF JANUARY 15, 2019FGG.  SUPERSEDES ALL PREVIOUS PRICE SCHEDULES.  DUE TO CONTINUOUS PRODUCT IMPROVEMENTS, PRICES AND PRODUCT FEATURES ARE SUBJECT TO CHANGE WITHOUT NOTICE.  POSSESSION OF THIS PRICE LIST DOES NOT CONSTITUTE AN OFFER TO SELL. </v>
      </c>
      <c r="B120" s="518"/>
      <c r="C120" s="518"/>
      <c r="D120" s="518"/>
      <c r="E120" s="518"/>
      <c r="F120" s="518"/>
      <c r="G120" s="518"/>
      <c r="H120" s="518"/>
      <c r="I120" s="518"/>
      <c r="J120" s="518"/>
      <c r="K120" s="518"/>
      <c r="L120" s="434"/>
      <c r="P120" s="416"/>
    </row>
    <row r="121" spans="1:16" s="132" customFormat="1" ht="16.5">
      <c r="P121" s="102"/>
    </row>
    <row r="122" spans="1:16" s="132" customFormat="1" ht="16.5">
      <c r="P122" s="102"/>
    </row>
    <row r="123" spans="1:16" s="306" customFormat="1">
      <c r="P123" s="417"/>
    </row>
    <row r="124" spans="1:16" s="306" customFormat="1">
      <c r="P124" s="417"/>
    </row>
    <row r="125" spans="1:16">
      <c r="P125" s="309"/>
    </row>
    <row r="126" spans="1:16">
      <c r="P126" s="309"/>
    </row>
    <row r="127" spans="1:16">
      <c r="P127" s="309"/>
    </row>
    <row r="128" spans="1:16">
      <c r="P128" s="309"/>
    </row>
    <row r="129" spans="16:16">
      <c r="P129" s="309"/>
    </row>
    <row r="130" spans="16:16">
      <c r="P130" s="309"/>
    </row>
    <row r="131" spans="16:16">
      <c r="P131" s="309"/>
    </row>
    <row r="132" spans="16:16">
      <c r="P132" s="309"/>
    </row>
    <row r="133" spans="16:16">
      <c r="P133" s="309"/>
    </row>
    <row r="134" spans="16:16">
      <c r="P134" s="309"/>
    </row>
    <row r="135" spans="16:16">
      <c r="P135" s="309"/>
    </row>
    <row r="136" spans="16:16">
      <c r="P136" s="309"/>
    </row>
    <row r="137" spans="16:16">
      <c r="P137" s="309"/>
    </row>
    <row r="138" spans="16:16">
      <c r="P138" s="309"/>
    </row>
    <row r="139" spans="16:16">
      <c r="P139" s="309"/>
    </row>
    <row r="140" spans="16:16">
      <c r="P140" s="309"/>
    </row>
    <row r="141" spans="16:16">
      <c r="P141" s="309"/>
    </row>
    <row r="142" spans="16:16">
      <c r="P142" s="309"/>
    </row>
    <row r="143" spans="16:16">
      <c r="P143" s="309"/>
    </row>
    <row r="144" spans="16:16">
      <c r="P144" s="309"/>
    </row>
    <row r="145" spans="16:16">
      <c r="P145" s="309"/>
    </row>
    <row r="146" spans="16:16">
      <c r="P146" s="309"/>
    </row>
    <row r="147" spans="16:16">
      <c r="P147" s="309"/>
    </row>
    <row r="148" spans="16:16">
      <c r="P148" s="309"/>
    </row>
    <row r="149" spans="16:16">
      <c r="P149" s="309"/>
    </row>
    <row r="150" spans="16:16">
      <c r="P150" s="309"/>
    </row>
    <row r="151" spans="16:16">
      <c r="P151" s="309"/>
    </row>
    <row r="152" spans="16:16">
      <c r="P152" s="309"/>
    </row>
    <row r="153" spans="16:16">
      <c r="P153" s="309"/>
    </row>
    <row r="154" spans="16:16">
      <c r="P154" s="309"/>
    </row>
    <row r="155" spans="16:16">
      <c r="P155" s="309"/>
    </row>
    <row r="156" spans="16:16">
      <c r="P156" s="309"/>
    </row>
    <row r="157" spans="16:16">
      <c r="P157" s="309"/>
    </row>
    <row r="158" spans="16:16">
      <c r="P158" s="309"/>
    </row>
    <row r="159" spans="16:16">
      <c r="P159" s="309"/>
    </row>
    <row r="160" spans="16:16">
      <c r="P160" s="309"/>
    </row>
    <row r="161" spans="16:16">
      <c r="P161" s="309"/>
    </row>
    <row r="162" spans="16:16">
      <c r="P162" s="309"/>
    </row>
    <row r="163" spans="16:16">
      <c r="P163" s="309"/>
    </row>
    <row r="164" spans="16:16">
      <c r="P164" s="309"/>
    </row>
    <row r="165" spans="16:16">
      <c r="P165" s="309"/>
    </row>
    <row r="166" spans="16:16">
      <c r="P166" s="309"/>
    </row>
    <row r="167" spans="16:16">
      <c r="P167" s="309"/>
    </row>
    <row r="168" spans="16:16">
      <c r="P168" s="309"/>
    </row>
    <row r="169" spans="16:16">
      <c r="P169" s="309"/>
    </row>
    <row r="170" spans="16:16">
      <c r="P170" s="309"/>
    </row>
    <row r="171" spans="16:16">
      <c r="P171" s="309"/>
    </row>
    <row r="172" spans="16:16">
      <c r="P172" s="309"/>
    </row>
    <row r="173" spans="16:16">
      <c r="P173" s="309"/>
    </row>
  </sheetData>
  <mergeCells count="6">
    <mergeCell ref="A120:K120"/>
    <mergeCell ref="A1:K1"/>
    <mergeCell ref="A2:K2"/>
    <mergeCell ref="A3:K3"/>
    <mergeCell ref="A64:K64"/>
    <mergeCell ref="A109:K109"/>
  </mergeCells>
  <printOptions horizontalCentered="1"/>
  <pageMargins left="0.5" right="0" top="0" bottom="0" header="0.3" footer="0.3"/>
  <pageSetup scale="70" orientation="portrait" r:id="rId1"/>
  <rowBreaks count="1" manualBreakCount="1">
    <brk id="64" max="1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00000"/>
  </sheetPr>
  <dimension ref="A1:Z216"/>
  <sheetViews>
    <sheetView showGridLines="0" zoomScaleNormal="100" zoomScaleSheetLayoutView="100" workbookViewId="0">
      <selection activeCell="O1" sqref="O1"/>
    </sheetView>
  </sheetViews>
  <sheetFormatPr defaultRowHeight="15"/>
  <cols>
    <col min="1" max="1" width="4.7109375" style="272" customWidth="1"/>
    <col min="2" max="9" width="8.7109375" style="272" customWidth="1"/>
    <col min="10" max="10" width="9.7109375" style="272" customWidth="1"/>
    <col min="11" max="11" width="16.28515625" style="272" customWidth="1"/>
    <col min="12" max="14" width="9.7109375" style="272" customWidth="1"/>
    <col min="15" max="15" width="10.7109375" style="272" customWidth="1"/>
    <col min="16" max="18" width="17.7109375" style="272" customWidth="1"/>
    <col min="19" max="16384" width="9.140625" style="272"/>
  </cols>
  <sheetData>
    <row r="1" spans="1:18" ht="30" thickBot="1">
      <c r="A1" s="522" t="s">
        <v>351</v>
      </c>
      <c r="B1" s="522"/>
      <c r="C1" s="522"/>
      <c r="D1" s="522"/>
      <c r="E1" s="522"/>
      <c r="F1" s="522"/>
      <c r="G1" s="522"/>
      <c r="H1" s="522"/>
      <c r="I1" s="522"/>
      <c r="J1" s="522"/>
      <c r="K1" s="522"/>
      <c r="L1" s="522"/>
      <c r="M1" s="522"/>
      <c r="N1" s="522"/>
    </row>
    <row r="2" spans="1:18" ht="27" thickBot="1">
      <c r="A2" s="523" t="str">
        <f>+'Dealer Fiberglass'!A2:F2</f>
        <v xml:space="preserve"> EFFECTIVE: JANUARY 15, 2019</v>
      </c>
      <c r="B2" s="523"/>
      <c r="C2" s="523"/>
      <c r="D2" s="523"/>
      <c r="E2" s="523"/>
      <c r="F2" s="523"/>
      <c r="G2" s="523"/>
      <c r="H2" s="523"/>
      <c r="I2" s="523"/>
      <c r="J2" s="523"/>
      <c r="K2" s="523"/>
      <c r="L2" s="523"/>
      <c r="M2" s="523"/>
      <c r="N2" s="523"/>
      <c r="P2" s="43">
        <f>+'Calculator Tips'!B23</f>
        <v>0.3</v>
      </c>
      <c r="Q2" s="39" t="s">
        <v>13</v>
      </c>
      <c r="R2" s="1"/>
    </row>
    <row r="3" spans="1:18" ht="25.5">
      <c r="A3" s="524" t="str">
        <f>'Dealer Fiberglass'!A3</f>
        <v>TAG WEST DIVISION | PHONE: 800-655-5337 | FAX: 800-266-5337</v>
      </c>
      <c r="B3" s="524"/>
      <c r="C3" s="524"/>
      <c r="D3" s="524"/>
      <c r="E3" s="524"/>
      <c r="F3" s="524"/>
      <c r="G3" s="524"/>
      <c r="H3" s="524"/>
      <c r="I3" s="524"/>
      <c r="J3" s="524"/>
      <c r="K3" s="524"/>
      <c r="L3" s="524"/>
      <c r="M3" s="524"/>
      <c r="N3" s="524"/>
      <c r="P3" s="38" t="s">
        <v>14</v>
      </c>
      <c r="Q3" s="49"/>
      <c r="R3" s="1"/>
    </row>
    <row r="4" spans="1:18" ht="12.75" customHeight="1">
      <c r="A4" s="307"/>
      <c r="B4" s="307"/>
      <c r="C4" s="307"/>
      <c r="D4" s="307"/>
      <c r="E4" s="307"/>
      <c r="F4" s="307"/>
      <c r="G4" s="307"/>
      <c r="H4" s="307"/>
      <c r="I4" s="307"/>
      <c r="J4" s="307"/>
      <c r="K4" s="307"/>
      <c r="L4" s="308"/>
    </row>
    <row r="5" spans="1:18" ht="15" customHeight="1">
      <c r="B5" s="309"/>
      <c r="C5" s="310"/>
      <c r="D5" s="311"/>
      <c r="E5" s="311"/>
      <c r="F5" s="311"/>
      <c r="G5" s="311"/>
      <c r="I5" s="310"/>
      <c r="J5" s="310"/>
      <c r="K5" s="310"/>
      <c r="L5" s="312"/>
      <c r="M5" s="313"/>
      <c r="O5" s="309"/>
      <c r="P5" s="309"/>
    </row>
    <row r="6" spans="1:18" ht="15" customHeight="1">
      <c r="B6" s="309"/>
      <c r="C6" s="310"/>
      <c r="D6" s="311"/>
      <c r="E6" s="311"/>
      <c r="F6" s="311"/>
      <c r="G6" s="311"/>
      <c r="I6" s="310"/>
      <c r="J6" s="310"/>
      <c r="K6" s="310"/>
      <c r="L6" s="312"/>
      <c r="M6" s="313"/>
      <c r="O6" s="309"/>
      <c r="P6" s="309"/>
    </row>
    <row r="7" spans="1:18" s="50" customFormat="1" ht="15" customHeight="1">
      <c r="A7" s="51" t="s">
        <v>12</v>
      </c>
      <c r="B7" s="227" t="s">
        <v>411</v>
      </c>
      <c r="C7" s="217"/>
      <c r="D7" s="210"/>
      <c r="E7" s="210"/>
      <c r="F7" s="210"/>
      <c r="G7" s="210"/>
      <c r="I7" s="217"/>
      <c r="J7" s="217"/>
      <c r="K7" s="217"/>
      <c r="L7" s="314"/>
      <c r="M7" s="217"/>
      <c r="O7" s="210"/>
      <c r="P7" s="210"/>
    </row>
    <row r="8" spans="1:18" s="50" customFormat="1" ht="15" customHeight="1">
      <c r="A8" s="521"/>
      <c r="B8" s="521"/>
      <c r="C8" s="521"/>
      <c r="D8" s="521"/>
      <c r="E8" s="521"/>
      <c r="F8" s="521"/>
      <c r="G8" s="521"/>
      <c r="H8" s="521"/>
      <c r="I8" s="521"/>
      <c r="J8" s="521"/>
      <c r="K8" s="521"/>
      <c r="L8" s="521"/>
      <c r="M8" s="521"/>
      <c r="N8" s="521"/>
      <c r="O8" s="210"/>
      <c r="P8" s="210"/>
    </row>
    <row r="9" spans="1:18" s="50" customFormat="1" ht="15" customHeight="1">
      <c r="C9" s="217"/>
      <c r="D9" s="210"/>
      <c r="E9" s="210"/>
      <c r="F9" s="210"/>
      <c r="G9" s="210"/>
      <c r="I9" s="217"/>
      <c r="J9" s="217"/>
      <c r="K9" s="217"/>
      <c r="L9" s="314"/>
      <c r="M9" s="217"/>
      <c r="O9" s="210"/>
      <c r="P9" s="210"/>
    </row>
    <row r="10" spans="1:18" s="50" customFormat="1" ht="15" customHeight="1">
      <c r="C10" s="217"/>
      <c r="D10" s="210"/>
      <c r="E10" s="210"/>
      <c r="F10" s="210"/>
      <c r="G10" s="210"/>
      <c r="I10" s="217"/>
      <c r="J10" s="217"/>
      <c r="K10" s="217"/>
      <c r="L10" s="314"/>
      <c r="M10" s="217"/>
      <c r="O10" s="210"/>
      <c r="P10" s="210"/>
    </row>
    <row r="11" spans="1:18" s="50" customFormat="1" ht="15" customHeight="1">
      <c r="C11" s="217"/>
      <c r="D11" s="210"/>
      <c r="E11" s="210"/>
      <c r="F11" s="210"/>
      <c r="G11" s="210"/>
      <c r="I11" s="217"/>
      <c r="J11" s="217"/>
      <c r="K11" s="217"/>
      <c r="L11" s="314"/>
      <c r="M11" s="217"/>
      <c r="O11" s="210"/>
      <c r="P11" s="210"/>
    </row>
    <row r="12" spans="1:18" s="50" customFormat="1" ht="15" customHeight="1">
      <c r="C12" s="217"/>
      <c r="D12" s="210"/>
      <c r="E12" s="210"/>
      <c r="F12" s="210"/>
      <c r="G12" s="210"/>
      <c r="I12" s="217"/>
      <c r="J12" s="217"/>
      <c r="K12" s="217"/>
      <c r="L12" s="314"/>
      <c r="M12" s="217"/>
      <c r="N12" s="218"/>
      <c r="O12" s="210"/>
      <c r="P12" s="210"/>
    </row>
    <row r="13" spans="1:18" s="50" customFormat="1" ht="15" customHeight="1">
      <c r="B13" s="210"/>
      <c r="C13" s="217"/>
      <c r="D13" s="210"/>
      <c r="E13" s="210"/>
      <c r="F13" s="210"/>
      <c r="G13" s="210"/>
      <c r="I13" s="217"/>
      <c r="J13" s="217"/>
      <c r="K13" s="217"/>
      <c r="L13" s="314"/>
      <c r="M13" s="217"/>
      <c r="N13" s="218"/>
      <c r="O13" s="210"/>
      <c r="P13" s="210"/>
    </row>
    <row r="14" spans="1:18" s="50" customFormat="1" ht="15" customHeight="1">
      <c r="A14" s="260"/>
      <c r="B14" s="210"/>
      <c r="C14" s="217"/>
      <c r="D14" s="210"/>
      <c r="E14" s="210"/>
      <c r="F14" s="210"/>
      <c r="G14" s="210"/>
      <c r="I14" s="217"/>
      <c r="J14" s="217"/>
      <c r="K14" s="217"/>
      <c r="L14" s="314"/>
      <c r="M14" s="217"/>
      <c r="N14" s="315" t="s">
        <v>16</v>
      </c>
      <c r="O14" s="210"/>
      <c r="P14" s="447" t="s">
        <v>15</v>
      </c>
    </row>
    <row r="15" spans="1:18" s="50" customFormat="1" ht="15" customHeight="1">
      <c r="A15" s="51" t="s">
        <v>12</v>
      </c>
      <c r="B15" s="214" t="s">
        <v>412</v>
      </c>
      <c r="C15" s="316"/>
      <c r="D15" s="214"/>
      <c r="E15" s="214"/>
      <c r="F15" s="214"/>
      <c r="G15" s="214"/>
      <c r="H15" s="214"/>
      <c r="I15" s="316"/>
      <c r="J15" s="316"/>
      <c r="K15" s="316"/>
      <c r="L15" s="317"/>
      <c r="M15" s="316"/>
      <c r="N15" s="318">
        <f>P15/(1-$P$2)</f>
        <v>122.85714285714286</v>
      </c>
      <c r="O15" s="210"/>
      <c r="P15" s="213">
        <v>86</v>
      </c>
    </row>
    <row r="16" spans="1:18" s="50" customFormat="1" ht="5.0999999999999996" customHeight="1">
      <c r="B16" s="210"/>
      <c r="C16" s="217"/>
      <c r="D16" s="210"/>
      <c r="E16" s="210"/>
      <c r="F16" s="210"/>
      <c r="G16" s="210"/>
      <c r="I16" s="217"/>
      <c r="J16" s="314"/>
      <c r="K16" s="217"/>
      <c r="M16" s="210"/>
      <c r="N16" s="210"/>
    </row>
    <row r="17" spans="1:16" s="50" customFormat="1" ht="15" customHeight="1">
      <c r="B17" s="210"/>
      <c r="C17" s="217"/>
      <c r="D17" s="210"/>
      <c r="E17" s="210"/>
      <c r="F17" s="210"/>
      <c r="G17" s="210"/>
      <c r="I17" s="217"/>
      <c r="J17" s="314"/>
      <c r="K17" s="217"/>
      <c r="M17" s="210"/>
      <c r="N17" s="210"/>
    </row>
    <row r="18" spans="1:16" s="50" customFormat="1" ht="15" customHeight="1">
      <c r="L18" s="319"/>
    </row>
    <row r="19" spans="1:16" s="50" customFormat="1" ht="15" customHeight="1">
      <c r="L19" s="319"/>
    </row>
    <row r="20" spans="1:16" s="50" customFormat="1" ht="6.75" customHeight="1"/>
    <row r="21" spans="1:16" s="50" customFormat="1" ht="15" customHeight="1">
      <c r="A21" s="51" t="s">
        <v>12</v>
      </c>
      <c r="B21" s="265" t="s">
        <v>276</v>
      </c>
      <c r="C21" s="265"/>
      <c r="D21" s="265"/>
      <c r="E21" s="265"/>
      <c r="F21" s="265"/>
      <c r="G21" s="265"/>
      <c r="H21" s="265"/>
      <c r="I21" s="265"/>
      <c r="J21" s="265"/>
      <c r="K21" s="265"/>
      <c r="L21" s="265"/>
      <c r="M21" s="265"/>
      <c r="N21" s="265"/>
    </row>
    <row r="22" spans="1:16" s="50" customFormat="1" ht="15" customHeight="1">
      <c r="B22" s="265"/>
      <c r="C22" s="265"/>
      <c r="D22" s="265"/>
      <c r="E22" s="265"/>
      <c r="F22" s="265"/>
      <c r="G22" s="265"/>
      <c r="H22" s="265"/>
      <c r="I22" s="265"/>
      <c r="J22" s="265"/>
      <c r="K22" s="265"/>
      <c r="L22" s="265"/>
      <c r="M22" s="265"/>
      <c r="N22" s="265"/>
    </row>
    <row r="23" spans="1:16" s="50" customFormat="1" ht="15" customHeight="1"/>
    <row r="24" spans="1:16" s="50" customFormat="1" ht="15" customHeight="1"/>
    <row r="25" spans="1:16" s="50" customFormat="1" ht="15" customHeight="1"/>
    <row r="26" spans="1:16" s="50" customFormat="1" ht="15" customHeight="1"/>
    <row r="27" spans="1:16" s="50" customFormat="1" ht="15" customHeight="1"/>
    <row r="28" spans="1:16" s="50" customFormat="1" ht="15" customHeight="1"/>
    <row r="29" spans="1:16" s="50" customFormat="1" ht="15" customHeight="1"/>
    <row r="30" spans="1:16" s="50" customFormat="1" ht="15" customHeight="1"/>
    <row r="31" spans="1:16" s="132" customFormat="1" ht="15" customHeight="1">
      <c r="A31" s="299" t="s">
        <v>277</v>
      </c>
      <c r="B31" s="265"/>
      <c r="C31" s="265"/>
      <c r="D31" s="265"/>
      <c r="E31" s="265"/>
      <c r="F31" s="265"/>
      <c r="N31" s="320"/>
    </row>
    <row r="32" spans="1:16" s="132" customFormat="1" ht="15" customHeight="1">
      <c r="A32" s="201" t="s">
        <v>12</v>
      </c>
      <c r="B32" s="265" t="s">
        <v>278</v>
      </c>
      <c r="C32" s="265"/>
      <c r="D32" s="265"/>
      <c r="E32" s="265"/>
      <c r="F32" s="265"/>
      <c r="N32" s="318">
        <f t="shared" ref="N32:N35" si="0">P32/(1-$P$2)</f>
        <v>450.00000000000006</v>
      </c>
      <c r="P32" s="241">
        <v>315</v>
      </c>
    </row>
    <row r="33" spans="1:16" s="132" customFormat="1" ht="15" customHeight="1">
      <c r="A33" s="201" t="s">
        <v>12</v>
      </c>
      <c r="B33" s="221" t="s">
        <v>430</v>
      </c>
      <c r="C33" s="221"/>
      <c r="D33" s="221"/>
      <c r="E33" s="221"/>
      <c r="F33" s="221"/>
      <c r="G33" s="219"/>
      <c r="H33" s="219"/>
      <c r="I33" s="219"/>
      <c r="J33" s="219"/>
      <c r="K33" s="219"/>
      <c r="L33" s="219"/>
      <c r="M33" s="219"/>
      <c r="N33" s="318">
        <f t="shared" si="0"/>
        <v>614.28571428571433</v>
      </c>
      <c r="P33" s="241">
        <v>430</v>
      </c>
    </row>
    <row r="34" spans="1:16" s="132" customFormat="1" ht="15" customHeight="1">
      <c r="A34" s="201" t="s">
        <v>12</v>
      </c>
      <c r="B34" s="221" t="s">
        <v>431</v>
      </c>
      <c r="C34" s="221"/>
      <c r="D34" s="221"/>
      <c r="E34" s="221"/>
      <c r="F34" s="221"/>
      <c r="G34" s="219"/>
      <c r="H34" s="219"/>
      <c r="I34" s="219"/>
      <c r="J34" s="219"/>
      <c r="K34" s="219"/>
      <c r="L34" s="219"/>
      <c r="M34" s="219"/>
      <c r="N34" s="318">
        <f t="shared" ref="N34" si="1">P34/(1-$P$2)</f>
        <v>614.28571428571433</v>
      </c>
      <c r="P34" s="241">
        <v>430</v>
      </c>
    </row>
    <row r="35" spans="1:16" s="132" customFormat="1" ht="15" customHeight="1">
      <c r="A35" s="201" t="s">
        <v>12</v>
      </c>
      <c r="B35" s="221" t="s">
        <v>279</v>
      </c>
      <c r="C35" s="221"/>
      <c r="D35" s="221"/>
      <c r="E35" s="221"/>
      <c r="F35" s="221"/>
      <c r="G35" s="219"/>
      <c r="H35" s="219"/>
      <c r="I35" s="219"/>
      <c r="J35" s="219"/>
      <c r="K35" s="219"/>
      <c r="L35" s="219"/>
      <c r="M35" s="219"/>
      <c r="N35" s="318">
        <f t="shared" si="0"/>
        <v>215.71428571428572</v>
      </c>
      <c r="P35" s="241">
        <v>151</v>
      </c>
    </row>
    <row r="36" spans="1:16" s="132" customFormat="1" ht="5.0999999999999996" customHeight="1">
      <c r="A36" s="244"/>
      <c r="B36" s="226"/>
      <c r="C36" s="226"/>
      <c r="D36" s="226"/>
      <c r="E36" s="226"/>
      <c r="F36" s="226"/>
      <c r="G36" s="102"/>
      <c r="H36" s="102"/>
      <c r="I36" s="102"/>
      <c r="J36" s="102"/>
      <c r="K36" s="102"/>
      <c r="L36" s="102"/>
      <c r="M36" s="102"/>
      <c r="N36" s="247"/>
      <c r="P36" s="247"/>
    </row>
    <row r="37" spans="1:16" s="132" customFormat="1" ht="15" customHeight="1">
      <c r="A37" s="201" t="s">
        <v>12</v>
      </c>
      <c r="B37" s="267" t="s">
        <v>432</v>
      </c>
      <c r="C37" s="321"/>
      <c r="D37" s="267"/>
      <c r="E37" s="267"/>
      <c r="F37" s="267"/>
      <c r="G37" s="322"/>
      <c r="H37" s="322"/>
      <c r="I37" s="322"/>
      <c r="J37" s="322"/>
      <c r="K37" s="323"/>
      <c r="L37" s="324"/>
      <c r="M37" s="323"/>
      <c r="N37" s="318">
        <f>P37/(1-$P$2)</f>
        <v>90</v>
      </c>
      <c r="P37" s="241">
        <v>63</v>
      </c>
    </row>
    <row r="38" spans="1:16" s="132" customFormat="1" ht="5.0999999999999996" customHeight="1">
      <c r="A38" s="244"/>
      <c r="B38" s="226"/>
      <c r="C38" s="325"/>
      <c r="D38" s="226"/>
      <c r="E38" s="226"/>
      <c r="F38" s="226"/>
      <c r="G38" s="102"/>
      <c r="H38" s="102"/>
      <c r="I38" s="102"/>
      <c r="J38" s="102"/>
      <c r="K38" s="302"/>
      <c r="L38" s="326"/>
      <c r="M38" s="302"/>
      <c r="N38" s="247"/>
      <c r="P38" s="247"/>
    </row>
    <row r="39" spans="1:16" s="132" customFormat="1" ht="15" customHeight="1">
      <c r="A39" s="299" t="s">
        <v>280</v>
      </c>
      <c r="B39" s="265"/>
      <c r="C39" s="265"/>
      <c r="D39" s="265"/>
      <c r="E39" s="265"/>
      <c r="F39" s="265"/>
      <c r="N39" s="244"/>
      <c r="P39" s="244"/>
    </row>
    <row r="40" spans="1:16" s="132" customFormat="1" ht="15" customHeight="1">
      <c r="A40" s="201" t="s">
        <v>12</v>
      </c>
      <c r="B40" s="265" t="s">
        <v>281</v>
      </c>
      <c r="C40" s="265"/>
      <c r="D40" s="265"/>
      <c r="E40" s="265"/>
      <c r="F40" s="265"/>
      <c r="N40" s="318">
        <f t="shared" ref="N40:N42" si="2">P40/(1-$P$2)</f>
        <v>80</v>
      </c>
      <c r="P40" s="241">
        <v>56</v>
      </c>
    </row>
    <row r="41" spans="1:16" s="132" customFormat="1" ht="15" hidden="1" customHeight="1">
      <c r="A41" s="244" t="s">
        <v>282</v>
      </c>
      <c r="B41" s="221" t="s">
        <v>283</v>
      </c>
      <c r="C41" s="221"/>
      <c r="D41" s="221"/>
      <c r="E41" s="221"/>
      <c r="F41" s="221"/>
      <c r="G41" s="219"/>
      <c r="H41" s="219"/>
      <c r="I41" s="219"/>
      <c r="J41" s="219"/>
      <c r="K41" s="219"/>
      <c r="L41" s="219"/>
      <c r="M41" s="219"/>
      <c r="N41" s="318">
        <f t="shared" si="2"/>
        <v>0</v>
      </c>
      <c r="P41" s="241"/>
    </row>
    <row r="42" spans="1:16" s="132" customFormat="1" ht="15" customHeight="1">
      <c r="A42" s="201" t="s">
        <v>12</v>
      </c>
      <c r="B42" s="221" t="s">
        <v>284</v>
      </c>
      <c r="C42" s="221"/>
      <c r="D42" s="221"/>
      <c r="E42" s="221"/>
      <c r="F42" s="221"/>
      <c r="G42" s="219"/>
      <c r="H42" s="219"/>
      <c r="I42" s="219"/>
      <c r="J42" s="219"/>
      <c r="K42" s="219"/>
      <c r="L42" s="219"/>
      <c r="M42" s="219"/>
      <c r="N42" s="318">
        <f t="shared" si="2"/>
        <v>80</v>
      </c>
      <c r="P42" s="241">
        <v>56</v>
      </c>
    </row>
    <row r="43" spans="1:16" s="50" customFormat="1" ht="15" hidden="1" customHeight="1">
      <c r="A43" s="327" t="s">
        <v>282</v>
      </c>
      <c r="B43" s="223" t="s">
        <v>285</v>
      </c>
      <c r="C43" s="197"/>
      <c r="D43" s="197"/>
      <c r="E43" s="197"/>
      <c r="F43" s="197"/>
      <c r="G43" s="197"/>
      <c r="H43" s="197"/>
      <c r="I43" s="197"/>
      <c r="J43" s="197"/>
      <c r="K43" s="197"/>
      <c r="L43" s="197"/>
      <c r="M43" s="197"/>
      <c r="N43" s="328">
        <v>87</v>
      </c>
    </row>
    <row r="44" spans="1:16" s="50" customFormat="1" ht="5.0999999999999996" customHeight="1">
      <c r="N44" s="199"/>
    </row>
    <row r="45" spans="1:16" s="50" customFormat="1" ht="15" customHeight="1">
      <c r="A45" s="299" t="s">
        <v>286</v>
      </c>
    </row>
    <row r="46" spans="1:16" s="50" customFormat="1" ht="15" customHeight="1">
      <c r="A46" s="51" t="s">
        <v>12</v>
      </c>
      <c r="B46" s="525" t="s">
        <v>287</v>
      </c>
      <c r="C46" s="525"/>
      <c r="D46" s="525"/>
      <c r="E46" s="525"/>
      <c r="F46" s="525"/>
      <c r="G46" s="525"/>
      <c r="H46" s="525"/>
      <c r="I46" s="525"/>
      <c r="J46" s="525"/>
      <c r="K46" s="525"/>
      <c r="L46" s="525"/>
      <c r="M46" s="525"/>
      <c r="N46" s="525"/>
    </row>
    <row r="47" spans="1:16" s="50" customFormat="1" ht="15" customHeight="1">
      <c r="B47" s="525"/>
      <c r="C47" s="525"/>
      <c r="D47" s="525"/>
      <c r="E47" s="525"/>
      <c r="F47" s="525"/>
      <c r="G47" s="525"/>
      <c r="H47" s="525"/>
      <c r="I47" s="525"/>
      <c r="J47" s="525"/>
      <c r="K47" s="525"/>
      <c r="L47" s="525"/>
      <c r="M47" s="525"/>
      <c r="N47" s="525"/>
    </row>
    <row r="48" spans="1:16" s="50" customFormat="1" ht="15" customHeight="1">
      <c r="A48" s="521"/>
      <c r="B48" s="521"/>
      <c r="C48" s="521"/>
      <c r="D48" s="521"/>
      <c r="E48" s="521"/>
      <c r="F48" s="521"/>
      <c r="G48" s="521"/>
      <c r="H48" s="521"/>
      <c r="I48" s="521"/>
      <c r="J48" s="521"/>
      <c r="K48" s="521"/>
      <c r="L48" s="521"/>
      <c r="M48" s="521"/>
      <c r="N48" s="521"/>
    </row>
    <row r="49" spans="1:24" s="50" customFormat="1" ht="15" customHeight="1"/>
    <row r="50" spans="1:24" s="50" customFormat="1" ht="15" customHeight="1"/>
    <row r="51" spans="1:24" s="50" customFormat="1" ht="15" customHeight="1"/>
    <row r="52" spans="1:24" s="50" customFormat="1" ht="15" customHeight="1">
      <c r="N52" s="195"/>
    </row>
    <row r="53" spans="1:24" s="50" customFormat="1" ht="15" customHeight="1">
      <c r="N53" s="329"/>
    </row>
    <row r="54" spans="1:24" s="50" customFormat="1" ht="15" customHeight="1">
      <c r="A54" s="51" t="s">
        <v>12</v>
      </c>
      <c r="B54" s="267" t="s">
        <v>288</v>
      </c>
      <c r="C54" s="214"/>
      <c r="D54" s="214"/>
      <c r="E54" s="214"/>
      <c r="F54" s="214"/>
      <c r="G54" s="214"/>
      <c r="H54" s="214"/>
      <c r="I54" s="214"/>
      <c r="J54" s="214"/>
      <c r="K54" s="214"/>
      <c r="L54" s="214"/>
      <c r="M54" s="214"/>
      <c r="N54" s="318">
        <f>P54/(1-$P$2)</f>
        <v>607.14285714285722</v>
      </c>
      <c r="P54" s="213">
        <v>425</v>
      </c>
    </row>
    <row r="55" spans="1:24" s="50" customFormat="1" ht="5.0999999999999996" customHeight="1">
      <c r="A55" s="195"/>
      <c r="B55" s="226"/>
      <c r="C55" s="210"/>
      <c r="D55" s="210"/>
      <c r="E55" s="210"/>
      <c r="F55" s="210"/>
      <c r="G55" s="210"/>
      <c r="H55" s="210"/>
      <c r="I55" s="210"/>
      <c r="J55" s="210"/>
      <c r="K55" s="210"/>
      <c r="L55" s="210"/>
      <c r="M55" s="210"/>
      <c r="N55" s="330"/>
      <c r="P55" s="330"/>
    </row>
    <row r="56" spans="1:24" s="50" customFormat="1" ht="15" customHeight="1">
      <c r="A56" s="51" t="s">
        <v>12</v>
      </c>
      <c r="B56" s="267" t="s">
        <v>433</v>
      </c>
      <c r="C56" s="316"/>
      <c r="D56" s="214"/>
      <c r="E56" s="214"/>
      <c r="F56" s="214"/>
      <c r="G56" s="214"/>
      <c r="H56" s="214"/>
      <c r="I56" s="214"/>
      <c r="J56" s="214"/>
      <c r="K56" s="316"/>
      <c r="L56" s="317"/>
      <c r="M56" s="316"/>
      <c r="N56" s="318">
        <f>P56/(1-$P$2)</f>
        <v>90</v>
      </c>
      <c r="P56" s="213">
        <v>63</v>
      </c>
    </row>
    <row r="57" spans="1:24" s="50" customFormat="1" ht="5.0999999999999996" customHeight="1"/>
    <row r="58" spans="1:24" s="50" customFormat="1" ht="15" customHeight="1"/>
    <row r="59" spans="1:24" s="50" customFormat="1" ht="15" customHeight="1"/>
    <row r="60" spans="1:24" s="50" customFormat="1" ht="15" customHeight="1"/>
    <row r="61" spans="1:24" s="50" customFormat="1" ht="15" customHeight="1">
      <c r="A61" s="51" t="s">
        <v>12</v>
      </c>
      <c r="B61" s="331" t="s">
        <v>434</v>
      </c>
      <c r="C61" s="332"/>
      <c r="D61" s="332"/>
      <c r="E61" s="332"/>
      <c r="F61" s="332"/>
      <c r="G61" s="332"/>
      <c r="H61" s="332"/>
      <c r="I61" s="332"/>
      <c r="J61" s="332"/>
      <c r="K61" s="332"/>
      <c r="L61" s="332"/>
      <c r="M61" s="332"/>
      <c r="N61" s="332"/>
    </row>
    <row r="62" spans="1:24" s="50" customFormat="1" ht="15" customHeight="1">
      <c r="A62" s="521"/>
      <c r="B62" s="521"/>
      <c r="C62" s="521"/>
      <c r="D62" s="521"/>
      <c r="E62" s="521"/>
      <c r="F62" s="521"/>
      <c r="G62" s="521"/>
      <c r="H62" s="521"/>
      <c r="I62" s="521"/>
      <c r="J62" s="521"/>
      <c r="K62" s="521"/>
      <c r="L62" s="521"/>
      <c r="M62" s="521"/>
      <c r="N62" s="521"/>
    </row>
    <row r="63" spans="1:24" s="50" customFormat="1" ht="15" customHeight="1"/>
    <row r="64" spans="1:24" s="50" customFormat="1" ht="15" customHeight="1">
      <c r="O64" s="333"/>
      <c r="P64" s="333"/>
      <c r="Q64" s="333"/>
      <c r="T64" s="210"/>
      <c r="U64" s="333"/>
      <c r="V64" s="333"/>
      <c r="W64" s="333"/>
      <c r="X64" s="333"/>
    </row>
    <row r="65" spans="1:26" s="50" customFormat="1" ht="15" customHeight="1">
      <c r="O65" s="333"/>
      <c r="P65" s="333"/>
      <c r="Q65" s="333"/>
      <c r="T65" s="210"/>
      <c r="U65" s="333"/>
      <c r="V65" s="333"/>
      <c r="W65" s="333"/>
      <c r="X65" s="333"/>
    </row>
    <row r="66" spans="1:26" s="50" customFormat="1" ht="15" customHeight="1">
      <c r="O66" s="333"/>
      <c r="P66" s="333"/>
      <c r="Q66" s="333"/>
      <c r="T66" s="210"/>
      <c r="U66" s="333"/>
      <c r="V66" s="333"/>
      <c r="W66" s="333"/>
      <c r="X66" s="333"/>
    </row>
    <row r="67" spans="1:26" s="50" customFormat="1" ht="15" customHeight="1">
      <c r="O67" s="333"/>
      <c r="P67" s="333"/>
      <c r="Q67" s="333"/>
      <c r="T67" s="210"/>
      <c r="U67" s="333"/>
      <c r="V67" s="333"/>
      <c r="W67" s="333"/>
      <c r="X67" s="333"/>
    </row>
    <row r="68" spans="1:26" s="50" customFormat="1" ht="15" customHeight="1">
      <c r="N68" s="329"/>
      <c r="O68" s="333"/>
      <c r="P68" s="333"/>
      <c r="Q68" s="333"/>
      <c r="T68" s="210"/>
      <c r="U68" s="333"/>
      <c r="V68" s="333"/>
      <c r="W68" s="333"/>
      <c r="X68" s="333"/>
    </row>
    <row r="69" spans="1:26" s="50" customFormat="1" ht="15" customHeight="1">
      <c r="A69" s="51" t="s">
        <v>12</v>
      </c>
      <c r="B69" s="334" t="s">
        <v>435</v>
      </c>
      <c r="C69" s="214"/>
      <c r="D69" s="214"/>
      <c r="E69" s="214"/>
      <c r="F69" s="214"/>
      <c r="G69" s="214"/>
      <c r="H69" s="214"/>
      <c r="I69" s="214"/>
      <c r="J69" s="214"/>
      <c r="K69" s="214"/>
      <c r="L69" s="214"/>
      <c r="M69" s="214"/>
      <c r="N69" s="318">
        <f>P69/(1-$P$2)</f>
        <v>621.42857142857144</v>
      </c>
      <c r="P69" s="213">
        <v>435</v>
      </c>
      <c r="Q69" s="526"/>
      <c r="R69" s="526"/>
      <c r="S69" s="526"/>
      <c r="T69" s="526"/>
      <c r="U69" s="526"/>
      <c r="V69" s="526"/>
      <c r="W69" s="526"/>
      <c r="X69" s="526"/>
      <c r="Y69" s="526"/>
      <c r="Z69" s="526"/>
    </row>
    <row r="70" spans="1:26" s="50" customFormat="1" ht="5.0999999999999996" customHeight="1">
      <c r="A70" s="195"/>
      <c r="B70" s="227"/>
      <c r="C70" s="210"/>
      <c r="D70" s="210"/>
      <c r="E70" s="210"/>
      <c r="F70" s="210"/>
      <c r="G70" s="210"/>
      <c r="H70" s="210"/>
      <c r="I70" s="210"/>
      <c r="J70" s="210"/>
      <c r="K70" s="210"/>
      <c r="L70" s="210"/>
      <c r="M70" s="210"/>
      <c r="N70" s="330"/>
      <c r="P70" s="330"/>
      <c r="Q70" s="335"/>
      <c r="R70" s="335"/>
      <c r="S70" s="335"/>
      <c r="T70" s="335"/>
      <c r="U70" s="335"/>
      <c r="V70" s="335"/>
      <c r="W70" s="335"/>
      <c r="X70" s="335"/>
      <c r="Y70" s="335"/>
      <c r="Z70" s="335"/>
    </row>
    <row r="71" spans="1:26" s="50" customFormat="1" ht="15" customHeight="1">
      <c r="A71" s="51" t="s">
        <v>12</v>
      </c>
      <c r="B71" s="334" t="s">
        <v>436</v>
      </c>
      <c r="C71" s="316"/>
      <c r="D71" s="214"/>
      <c r="E71" s="214"/>
      <c r="F71" s="214"/>
      <c r="G71" s="214"/>
      <c r="H71" s="214"/>
      <c r="I71" s="214"/>
      <c r="J71" s="214"/>
      <c r="K71" s="316"/>
      <c r="L71" s="317"/>
      <c r="M71" s="316"/>
      <c r="N71" s="318">
        <f>P71/(1-$P$2)</f>
        <v>90</v>
      </c>
      <c r="P71" s="213">
        <v>63</v>
      </c>
      <c r="Q71" s="335"/>
      <c r="R71" s="335"/>
      <c r="S71" s="335"/>
      <c r="T71" s="335"/>
      <c r="U71" s="335"/>
      <c r="V71" s="335"/>
      <c r="W71" s="335"/>
      <c r="X71" s="335"/>
      <c r="Y71" s="335"/>
      <c r="Z71" s="335"/>
    </row>
    <row r="72" spans="1:26" s="50" customFormat="1" ht="15" customHeight="1">
      <c r="A72" s="51"/>
      <c r="B72" s="227"/>
      <c r="C72" s="217"/>
      <c r="D72" s="210"/>
      <c r="E72" s="210"/>
      <c r="F72" s="210"/>
      <c r="G72" s="210"/>
      <c r="H72" s="210"/>
      <c r="I72" s="210"/>
      <c r="J72" s="210"/>
      <c r="K72" s="217"/>
      <c r="L72" s="314"/>
      <c r="M72" s="217"/>
      <c r="N72" s="330"/>
      <c r="Q72" s="335"/>
      <c r="R72" s="335"/>
      <c r="S72" s="335"/>
      <c r="T72" s="335"/>
      <c r="U72" s="335"/>
      <c r="V72" s="335"/>
      <c r="W72" s="335"/>
      <c r="X72" s="335"/>
      <c r="Y72" s="335"/>
      <c r="Z72" s="335"/>
    </row>
    <row r="73" spans="1:26" s="50" customFormat="1" ht="15" customHeight="1">
      <c r="A73" s="518" t="str">
        <f>+'Dealer Fiberglass'!A49:F49</f>
        <v xml:space="preserve">EFFECTIVE DATE OF JANUARY 15, 2019FGG.  SUPERSEDES ALL PREVIOUS PRICE SCHEDULES.  DUE TO CONTINUOUS PRODUCT IMPROVEMENTS, PRICES AND PRODUCT FEATURES ARE SUBJECT TO CHANGE WITHOUT NOTICE.  POSSESSION OF THIS PRICE LIST DOES NOT CONSTITUTE AN OFFER TO SELL. </v>
      </c>
      <c r="B73" s="518"/>
      <c r="C73" s="518"/>
      <c r="D73" s="518"/>
      <c r="E73" s="518"/>
      <c r="F73" s="518"/>
      <c r="G73" s="518"/>
      <c r="H73" s="518"/>
      <c r="I73" s="518"/>
      <c r="J73" s="518"/>
      <c r="K73" s="518"/>
      <c r="L73" s="518"/>
      <c r="M73" s="518"/>
      <c r="N73" s="518"/>
    </row>
    <row r="74" spans="1:26" s="50" customFormat="1" ht="15" customHeight="1">
      <c r="A74" s="518"/>
      <c r="B74" s="518"/>
      <c r="C74" s="518"/>
      <c r="D74" s="518"/>
      <c r="E74" s="518"/>
      <c r="F74" s="518"/>
      <c r="G74" s="518"/>
      <c r="H74" s="518"/>
      <c r="I74" s="518"/>
      <c r="J74" s="518"/>
      <c r="K74" s="518"/>
      <c r="L74" s="518"/>
      <c r="M74" s="518"/>
      <c r="N74" s="518"/>
    </row>
    <row r="75" spans="1:26" s="50" customFormat="1" ht="15" customHeight="1">
      <c r="B75" s="210"/>
      <c r="D75" s="217"/>
      <c r="E75" s="210"/>
      <c r="F75" s="210"/>
      <c r="G75" s="210"/>
      <c r="K75" s="217"/>
      <c r="L75" s="314"/>
    </row>
    <row r="76" spans="1:26" s="50" customFormat="1" ht="15" customHeight="1">
      <c r="A76" s="521"/>
      <c r="B76" s="521"/>
      <c r="C76" s="521"/>
      <c r="D76" s="521"/>
      <c r="E76" s="521"/>
      <c r="F76" s="521"/>
      <c r="G76" s="521"/>
      <c r="H76" s="521"/>
      <c r="I76" s="521"/>
      <c r="J76" s="521"/>
      <c r="K76" s="521"/>
      <c r="L76" s="521"/>
      <c r="M76" s="521"/>
      <c r="N76" s="521"/>
    </row>
    <row r="77" spans="1:26" s="50" customFormat="1" ht="15" customHeight="1">
      <c r="A77" s="521"/>
      <c r="B77" s="521"/>
      <c r="C77" s="521"/>
      <c r="D77" s="521"/>
      <c r="E77" s="521"/>
      <c r="F77" s="521"/>
      <c r="G77" s="521"/>
      <c r="H77" s="521"/>
      <c r="I77" s="521"/>
      <c r="J77" s="521"/>
      <c r="K77" s="521"/>
      <c r="L77" s="521"/>
      <c r="M77" s="521"/>
      <c r="N77" s="521"/>
    </row>
    <row r="78" spans="1:26" s="50" customFormat="1" ht="15" customHeight="1">
      <c r="B78" s="210"/>
      <c r="D78" s="217"/>
      <c r="E78" s="210"/>
      <c r="F78" s="210"/>
      <c r="G78" s="210"/>
      <c r="K78" s="217"/>
      <c r="L78" s="314"/>
    </row>
    <row r="79" spans="1:26" s="50" customFormat="1" ht="15" customHeight="1">
      <c r="A79" s="51" t="s">
        <v>12</v>
      </c>
      <c r="B79" s="336" t="s">
        <v>289</v>
      </c>
      <c r="C79" s="337"/>
      <c r="D79" s="337"/>
      <c r="E79" s="337"/>
      <c r="F79" s="337"/>
      <c r="G79" s="337"/>
      <c r="H79" s="337"/>
      <c r="I79" s="337"/>
      <c r="J79" s="337"/>
      <c r="K79" s="337"/>
      <c r="L79" s="314"/>
    </row>
    <row r="80" spans="1:26" s="50" customFormat="1" ht="15" customHeight="1">
      <c r="A80" s="51" t="s">
        <v>12</v>
      </c>
      <c r="B80" s="338" t="s">
        <v>290</v>
      </c>
      <c r="C80" s="337"/>
      <c r="D80" s="337"/>
      <c r="E80" s="337"/>
      <c r="F80" s="337"/>
      <c r="G80" s="337"/>
      <c r="H80" s="337"/>
      <c r="I80" s="337"/>
      <c r="J80" s="337"/>
      <c r="K80" s="337"/>
      <c r="L80" s="314"/>
    </row>
    <row r="81" spans="1:14" s="50" customFormat="1" ht="15" customHeight="1">
      <c r="A81" s="51" t="s">
        <v>12</v>
      </c>
      <c r="B81" s="338" t="s">
        <v>291</v>
      </c>
      <c r="C81" s="333"/>
      <c r="D81" s="333"/>
      <c r="G81" s="210"/>
      <c r="H81" s="333"/>
      <c r="I81" s="333"/>
      <c r="J81" s="333"/>
      <c r="K81" s="333"/>
      <c r="L81" s="314"/>
    </row>
    <row r="82" spans="1:14" s="50" customFormat="1" ht="15" customHeight="1">
      <c r="A82" s="51" t="s">
        <v>12</v>
      </c>
      <c r="B82" s="336" t="s">
        <v>437</v>
      </c>
      <c r="C82" s="333"/>
      <c r="D82" s="333"/>
      <c r="G82" s="210"/>
      <c r="H82" s="333"/>
      <c r="I82" s="333"/>
      <c r="J82" s="333"/>
      <c r="K82" s="333"/>
      <c r="L82" s="314"/>
    </row>
    <row r="83" spans="1:14" s="50" customFormat="1" ht="15" customHeight="1">
      <c r="A83" s="51" t="s">
        <v>12</v>
      </c>
      <c r="B83" s="339" t="s">
        <v>438</v>
      </c>
      <c r="D83" s="217"/>
      <c r="E83" s="210"/>
      <c r="F83" s="210"/>
      <c r="G83" s="210"/>
      <c r="K83" s="217"/>
      <c r="L83" s="314"/>
    </row>
    <row r="84" spans="1:14" s="50" customFormat="1" ht="15" customHeight="1">
      <c r="B84" s="227"/>
      <c r="D84" s="217"/>
      <c r="E84" s="210"/>
      <c r="F84" s="210"/>
      <c r="G84" s="210"/>
      <c r="K84" s="217"/>
      <c r="L84" s="314"/>
    </row>
    <row r="85" spans="1:14" s="50" customFormat="1" ht="15" customHeight="1">
      <c r="A85" s="521"/>
      <c r="B85" s="521"/>
      <c r="C85" s="521"/>
      <c r="D85" s="521"/>
      <c r="E85" s="521"/>
      <c r="F85" s="521"/>
      <c r="G85" s="521"/>
      <c r="H85" s="521"/>
      <c r="I85" s="521"/>
      <c r="J85" s="521"/>
      <c r="K85" s="521"/>
      <c r="L85" s="521"/>
      <c r="M85" s="521"/>
      <c r="N85" s="521"/>
    </row>
    <row r="86" spans="1:14" s="50" customFormat="1" ht="15" customHeight="1">
      <c r="A86" s="337"/>
      <c r="B86" s="337"/>
      <c r="C86" s="337"/>
      <c r="D86" s="337"/>
      <c r="E86" s="337"/>
      <c r="F86" s="337"/>
      <c r="G86" s="337"/>
      <c r="H86" s="337"/>
      <c r="I86" s="337"/>
      <c r="J86" s="337"/>
      <c r="K86" s="337"/>
      <c r="L86" s="337"/>
      <c r="M86" s="337"/>
      <c r="N86" s="337"/>
    </row>
    <row r="87" spans="1:14" s="50" customFormat="1" ht="15" customHeight="1">
      <c r="B87" s="210"/>
      <c r="D87" s="217"/>
      <c r="E87" s="210"/>
      <c r="F87" s="210"/>
      <c r="G87" s="210"/>
      <c r="K87" s="217"/>
      <c r="L87" s="314"/>
    </row>
    <row r="88" spans="1:14" s="50" customFormat="1" ht="15" customHeight="1">
      <c r="B88" s="210"/>
      <c r="D88" s="217"/>
      <c r="E88" s="210"/>
      <c r="F88" s="210"/>
      <c r="G88" s="210"/>
      <c r="K88" s="217"/>
      <c r="L88" s="314"/>
    </row>
    <row r="89" spans="1:14" s="50" customFormat="1" ht="15" customHeight="1">
      <c r="B89" s="210"/>
      <c r="D89" s="217"/>
      <c r="E89" s="210"/>
      <c r="F89" s="210"/>
      <c r="G89" s="210"/>
      <c r="K89" s="217"/>
      <c r="L89" s="314"/>
    </row>
    <row r="90" spans="1:14" s="50" customFormat="1" ht="15" customHeight="1">
      <c r="B90" s="210"/>
      <c r="D90" s="217"/>
      <c r="E90" s="210"/>
      <c r="F90" s="210"/>
      <c r="G90" s="210"/>
      <c r="K90" s="217"/>
      <c r="L90" s="314"/>
    </row>
    <row r="91" spans="1:14" s="50" customFormat="1" ht="15" customHeight="1">
      <c r="B91" s="210"/>
      <c r="D91" s="217"/>
      <c r="E91" s="210"/>
      <c r="F91" s="210"/>
      <c r="G91" s="210"/>
      <c r="K91" s="217"/>
      <c r="L91" s="314"/>
    </row>
    <row r="92" spans="1:14" s="50" customFormat="1" ht="15" customHeight="1">
      <c r="B92" s="210"/>
      <c r="D92" s="217"/>
      <c r="E92" s="210"/>
      <c r="F92" s="210"/>
      <c r="G92" s="210"/>
      <c r="K92" s="217"/>
      <c r="L92" s="314"/>
    </row>
    <row r="93" spans="1:14" s="50" customFormat="1" ht="15" customHeight="1">
      <c r="B93" s="210"/>
      <c r="D93" s="217"/>
      <c r="E93" s="210"/>
      <c r="F93" s="210"/>
      <c r="G93" s="210"/>
      <c r="K93" s="217"/>
      <c r="L93" s="314"/>
    </row>
    <row r="94" spans="1:14" s="50" customFormat="1" ht="15" customHeight="1">
      <c r="B94" s="210"/>
      <c r="D94" s="217"/>
      <c r="E94" s="210"/>
      <c r="F94" s="210"/>
      <c r="G94" s="210"/>
      <c r="K94" s="217"/>
      <c r="L94" s="314"/>
    </row>
    <row r="95" spans="1:14" s="50" customFormat="1" ht="15" customHeight="1">
      <c r="B95" s="210"/>
      <c r="C95" s="217"/>
      <c r="D95" s="210"/>
      <c r="E95" s="210"/>
      <c r="F95" s="210"/>
      <c r="G95" s="210"/>
      <c r="I95" s="217"/>
      <c r="J95" s="314"/>
      <c r="K95" s="217"/>
    </row>
    <row r="96" spans="1:14" s="50" customFormat="1" ht="15" customHeight="1">
      <c r="B96" s="210"/>
      <c r="C96" s="217"/>
      <c r="D96" s="210"/>
      <c r="E96" s="210"/>
      <c r="F96" s="210"/>
      <c r="G96" s="210"/>
      <c r="I96" s="217"/>
      <c r="J96" s="314"/>
      <c r="K96" s="217"/>
    </row>
    <row r="97" spans="1:18" s="50" customFormat="1" ht="15" customHeight="1">
      <c r="D97" s="333"/>
      <c r="E97" s="333"/>
      <c r="F97" s="333"/>
      <c r="G97" s="333"/>
      <c r="H97" s="333"/>
      <c r="I97" s="333"/>
      <c r="J97" s="333"/>
      <c r="K97" s="333"/>
      <c r="L97" s="337"/>
    </row>
    <row r="98" spans="1:18" s="50" customFormat="1" ht="15" customHeight="1">
      <c r="D98" s="333"/>
      <c r="E98" s="333"/>
      <c r="F98" s="333"/>
      <c r="G98" s="333"/>
      <c r="H98" s="333"/>
      <c r="I98" s="333"/>
      <c r="J98" s="333"/>
      <c r="K98" s="333"/>
      <c r="L98" s="337"/>
    </row>
    <row r="99" spans="1:18" s="50" customFormat="1" ht="15" customHeight="1">
      <c r="D99" s="333"/>
      <c r="E99" s="333"/>
      <c r="F99" s="333"/>
      <c r="G99" s="333"/>
      <c r="H99" s="333"/>
      <c r="I99" s="333"/>
      <c r="J99" s="333"/>
      <c r="K99" s="333"/>
      <c r="L99" s="337"/>
    </row>
    <row r="100" spans="1:18" s="50" customFormat="1" ht="15" customHeight="1"/>
    <row r="101" spans="1:18" s="50" customFormat="1" ht="15" customHeight="1"/>
    <row r="102" spans="1:18" s="50" customFormat="1" ht="15" customHeight="1">
      <c r="A102" s="340" t="s">
        <v>292</v>
      </c>
      <c r="B102" s="340"/>
      <c r="C102" s="260"/>
      <c r="D102" s="260"/>
      <c r="L102" s="528" t="s">
        <v>16</v>
      </c>
      <c r="M102" s="528"/>
      <c r="N102" s="528"/>
      <c r="P102" s="448" t="s">
        <v>15</v>
      </c>
    </row>
    <row r="103" spans="1:18" s="50" customFormat="1" ht="5.0999999999999996" customHeight="1">
      <c r="A103" s="340"/>
      <c r="B103" s="341"/>
      <c r="C103" s="342"/>
      <c r="D103" s="342"/>
      <c r="G103" s="210"/>
      <c r="H103" s="333"/>
      <c r="I103" s="333"/>
      <c r="J103" s="333"/>
      <c r="K103" s="333"/>
      <c r="L103" s="342"/>
      <c r="M103" s="260"/>
      <c r="N103" s="260"/>
    </row>
    <row r="104" spans="1:18" s="50" customFormat="1" ht="15" customHeight="1">
      <c r="A104" s="343" t="s">
        <v>293</v>
      </c>
      <c r="B104" s="340"/>
      <c r="C104" s="342"/>
      <c r="D104" s="342"/>
      <c r="G104" s="210"/>
      <c r="H104" s="333"/>
      <c r="I104" s="333"/>
      <c r="J104" s="333"/>
      <c r="K104" s="333"/>
      <c r="L104" s="344" t="s">
        <v>439</v>
      </c>
      <c r="M104" s="345" t="s">
        <v>440</v>
      </c>
      <c r="N104" s="345" t="s">
        <v>441</v>
      </c>
    </row>
    <row r="105" spans="1:18" s="50" customFormat="1" ht="15" customHeight="1">
      <c r="A105" s="51" t="s">
        <v>12</v>
      </c>
      <c r="B105" s="346" t="s">
        <v>294</v>
      </c>
      <c r="D105" s="333"/>
      <c r="G105" s="210"/>
      <c r="H105" s="333"/>
      <c r="I105" s="333"/>
      <c r="J105" s="333"/>
      <c r="K105" s="333"/>
      <c r="L105" s="347">
        <f>P105/(1-$P$2)</f>
        <v>678.57142857142867</v>
      </c>
      <c r="M105" s="347">
        <f t="shared" ref="M105:N108" si="3">Q105/(1-$P$2)</f>
        <v>678.57142857142867</v>
      </c>
      <c r="N105" s="347">
        <f t="shared" si="3"/>
        <v>728.57142857142867</v>
      </c>
      <c r="P105" s="348">
        <v>475</v>
      </c>
      <c r="Q105" s="348">
        <v>475</v>
      </c>
      <c r="R105" s="349">
        <v>510</v>
      </c>
    </row>
    <row r="106" spans="1:18" s="50" customFormat="1" ht="15" customHeight="1">
      <c r="A106" s="51" t="s">
        <v>12</v>
      </c>
      <c r="B106" s="350" t="s">
        <v>295</v>
      </c>
      <c r="C106" s="197"/>
      <c r="D106" s="351"/>
      <c r="E106" s="197"/>
      <c r="F106" s="197"/>
      <c r="G106" s="197"/>
      <c r="H106" s="351"/>
      <c r="I106" s="351"/>
      <c r="J106" s="351"/>
      <c r="K106" s="351"/>
      <c r="L106" s="352">
        <f>P106/(1-$P$2)</f>
        <v>871.42857142857144</v>
      </c>
      <c r="M106" s="352">
        <f t="shared" si="3"/>
        <v>871.42857142857144</v>
      </c>
      <c r="N106" s="352">
        <f t="shared" si="3"/>
        <v>950.00000000000011</v>
      </c>
      <c r="P106" s="348">
        <v>610</v>
      </c>
      <c r="Q106" s="348">
        <v>610</v>
      </c>
      <c r="R106" s="349">
        <v>665</v>
      </c>
    </row>
    <row r="107" spans="1:18" s="50" customFormat="1" ht="15" customHeight="1">
      <c r="A107" s="331"/>
      <c r="B107" s="353"/>
      <c r="C107" s="333"/>
      <c r="D107" s="333"/>
      <c r="E107" s="195"/>
      <c r="F107" s="354"/>
      <c r="G107" s="210"/>
      <c r="H107" s="333"/>
      <c r="I107" s="333"/>
      <c r="J107" s="333"/>
      <c r="K107" s="333"/>
      <c r="L107" s="337"/>
      <c r="N107" s="355"/>
      <c r="P107" s="337"/>
    </row>
    <row r="108" spans="1:18" s="50" customFormat="1" ht="15" customHeight="1">
      <c r="A108" s="51" t="s">
        <v>12</v>
      </c>
      <c r="B108" s="334" t="s">
        <v>442</v>
      </c>
      <c r="C108" s="316"/>
      <c r="D108" s="214"/>
      <c r="E108" s="214"/>
      <c r="F108" s="214"/>
      <c r="G108" s="214"/>
      <c r="H108" s="214"/>
      <c r="I108" s="214"/>
      <c r="J108" s="214"/>
      <c r="K108" s="316"/>
      <c r="L108" s="317"/>
      <c r="M108" s="316"/>
      <c r="N108" s="347">
        <f t="shared" si="3"/>
        <v>90</v>
      </c>
      <c r="P108" s="314"/>
      <c r="Q108" s="217"/>
      <c r="R108" s="213">
        <v>63</v>
      </c>
    </row>
    <row r="109" spans="1:18" s="50" customFormat="1" ht="15" customHeight="1">
      <c r="A109" s="195"/>
      <c r="B109" s="210"/>
      <c r="C109" s="217"/>
      <c r="D109" s="210"/>
      <c r="E109" s="210"/>
      <c r="F109" s="210"/>
      <c r="G109" s="210"/>
      <c r="H109" s="210"/>
      <c r="I109" s="210"/>
      <c r="J109" s="210"/>
      <c r="K109" s="217"/>
      <c r="L109" s="314"/>
      <c r="M109" s="217"/>
      <c r="N109" s="330"/>
    </row>
    <row r="110" spans="1:18" s="50" customFormat="1" ht="15" customHeight="1">
      <c r="A110" s="521"/>
      <c r="B110" s="521"/>
      <c r="C110" s="521"/>
      <c r="D110" s="521"/>
      <c r="E110" s="521"/>
      <c r="F110" s="521"/>
      <c r="G110" s="521"/>
      <c r="H110" s="521"/>
      <c r="I110" s="521"/>
      <c r="J110" s="521"/>
      <c r="K110" s="521"/>
      <c r="L110" s="521"/>
      <c r="M110" s="521"/>
      <c r="N110" s="521"/>
    </row>
    <row r="111" spans="1:18" s="50" customFormat="1" ht="15" customHeight="1">
      <c r="A111" s="195"/>
      <c r="B111" s="210"/>
      <c r="C111" s="217"/>
      <c r="D111" s="210"/>
      <c r="E111" s="210"/>
      <c r="F111" s="210"/>
      <c r="G111" s="210"/>
      <c r="H111" s="210"/>
      <c r="I111" s="210"/>
      <c r="J111" s="210"/>
      <c r="K111" s="217"/>
      <c r="L111" s="314"/>
      <c r="M111" s="217"/>
      <c r="N111" s="330"/>
    </row>
    <row r="112" spans="1:18" s="50" customFormat="1" ht="15" customHeight="1">
      <c r="A112" s="195"/>
      <c r="B112" s="210"/>
      <c r="C112" s="217"/>
      <c r="D112" s="210"/>
      <c r="E112" s="210"/>
      <c r="F112" s="210"/>
      <c r="G112" s="210"/>
      <c r="H112" s="210"/>
      <c r="I112" s="210"/>
      <c r="J112" s="210"/>
      <c r="K112" s="217"/>
      <c r="L112" s="314"/>
      <c r="M112" s="217"/>
      <c r="N112" s="330"/>
    </row>
    <row r="113" spans="1:16" s="50" customFormat="1" ht="15" customHeight="1">
      <c r="A113" s="195"/>
      <c r="B113" s="210"/>
      <c r="C113" s="217"/>
      <c r="D113" s="210"/>
      <c r="E113" s="210"/>
      <c r="F113" s="210"/>
      <c r="G113" s="210"/>
      <c r="H113" s="210"/>
      <c r="I113" s="210"/>
      <c r="J113" s="210"/>
      <c r="K113" s="217"/>
      <c r="L113" s="314"/>
      <c r="M113" s="217"/>
      <c r="N113" s="330"/>
    </row>
    <row r="114" spans="1:16" s="50" customFormat="1" ht="15" customHeight="1">
      <c r="A114" s="195"/>
      <c r="B114" s="210"/>
      <c r="C114" s="217"/>
      <c r="D114" s="210"/>
      <c r="E114" s="210"/>
      <c r="F114" s="210"/>
      <c r="G114" s="210"/>
      <c r="H114" s="210"/>
      <c r="I114" s="210"/>
      <c r="J114" s="210"/>
      <c r="K114" s="217"/>
      <c r="L114" s="314"/>
      <c r="M114" s="217"/>
      <c r="N114" s="330"/>
    </row>
    <row r="115" spans="1:16" s="50" customFormat="1" ht="15" customHeight="1">
      <c r="A115" s="332"/>
      <c r="B115" s="333"/>
      <c r="C115" s="333"/>
      <c r="D115" s="333"/>
      <c r="E115" s="195"/>
      <c r="F115" s="354"/>
      <c r="G115" s="210"/>
      <c r="H115" s="333"/>
      <c r="I115" s="333"/>
      <c r="J115" s="333"/>
      <c r="K115" s="333"/>
      <c r="L115" s="337"/>
    </row>
    <row r="116" spans="1:16" s="50" customFormat="1" ht="15" customHeight="1">
      <c r="A116" s="332"/>
      <c r="B116" s="333"/>
      <c r="C116" s="333"/>
      <c r="D116" s="333"/>
      <c r="E116" s="195"/>
      <c r="F116" s="354"/>
      <c r="G116" s="210"/>
      <c r="H116" s="333"/>
      <c r="I116" s="333"/>
      <c r="J116" s="333"/>
      <c r="K116" s="333"/>
      <c r="L116" s="337"/>
    </row>
    <row r="117" spans="1:16" s="50" customFormat="1" ht="15" customHeight="1">
      <c r="A117" s="332"/>
      <c r="B117" s="333"/>
      <c r="C117" s="333"/>
      <c r="D117" s="333"/>
      <c r="E117" s="195"/>
      <c r="F117" s="354"/>
      <c r="G117" s="210"/>
      <c r="H117" s="333"/>
      <c r="I117" s="333"/>
      <c r="J117" s="333"/>
      <c r="K117" s="333"/>
      <c r="L117" s="337"/>
    </row>
    <row r="118" spans="1:16" s="50" customFormat="1" ht="15" customHeight="1">
      <c r="A118" s="332"/>
      <c r="B118" s="333"/>
      <c r="C118" s="333"/>
      <c r="D118" s="333"/>
      <c r="E118" s="195"/>
      <c r="F118" s="354"/>
      <c r="G118" s="210"/>
      <c r="H118" s="333"/>
      <c r="I118" s="333"/>
      <c r="J118" s="333"/>
      <c r="K118" s="333"/>
      <c r="L118" s="337"/>
    </row>
    <row r="119" spans="1:16" s="50" customFormat="1" ht="15" customHeight="1">
      <c r="A119" s="332"/>
      <c r="B119" s="333"/>
      <c r="C119" s="333"/>
      <c r="D119" s="333"/>
      <c r="E119" s="195"/>
      <c r="F119" s="354"/>
      <c r="G119" s="210"/>
      <c r="H119" s="333"/>
      <c r="I119" s="333"/>
      <c r="J119" s="333"/>
      <c r="K119" s="333"/>
      <c r="L119" s="337"/>
    </row>
    <row r="120" spans="1:16" s="50" customFormat="1" ht="15" customHeight="1">
      <c r="A120" s="332"/>
      <c r="B120" s="333"/>
      <c r="C120" s="333"/>
      <c r="D120" s="333"/>
      <c r="E120" s="195"/>
      <c r="F120" s="354"/>
      <c r="G120" s="210"/>
      <c r="H120" s="333"/>
      <c r="I120" s="333"/>
      <c r="J120" s="333"/>
      <c r="K120" s="333"/>
      <c r="L120" s="337"/>
    </row>
    <row r="121" spans="1:16" s="50" customFormat="1" ht="15" customHeight="1">
      <c r="A121" s="332"/>
      <c r="B121" s="333"/>
      <c r="C121" s="333"/>
      <c r="D121" s="333"/>
      <c r="E121" s="195"/>
      <c r="F121" s="354"/>
      <c r="G121" s="210"/>
      <c r="H121" s="333"/>
      <c r="I121" s="333"/>
      <c r="J121" s="333"/>
      <c r="K121" s="333"/>
      <c r="L121" s="337"/>
    </row>
    <row r="122" spans="1:16" s="50" customFormat="1" ht="15" customHeight="1">
      <c r="A122" s="332"/>
      <c r="B122" s="333"/>
      <c r="C122" s="333"/>
      <c r="D122" s="333"/>
      <c r="E122" s="195"/>
      <c r="F122" s="354"/>
      <c r="G122" s="210"/>
      <c r="H122" s="333"/>
      <c r="I122" s="333"/>
      <c r="J122" s="333"/>
      <c r="K122" s="333"/>
      <c r="L122" s="337"/>
    </row>
    <row r="123" spans="1:16" s="132" customFormat="1" ht="15" customHeight="1">
      <c r="A123" s="356"/>
      <c r="B123" s="357"/>
      <c r="C123" s="357"/>
      <c r="D123" s="357"/>
      <c r="E123" s="358"/>
      <c r="F123" s="102"/>
      <c r="G123" s="102"/>
      <c r="H123" s="276"/>
      <c r="I123" s="276"/>
      <c r="J123" s="276"/>
      <c r="K123" s="276"/>
    </row>
    <row r="124" spans="1:16" s="132" customFormat="1" ht="15" customHeight="1">
      <c r="A124" s="299" t="s">
        <v>296</v>
      </c>
      <c r="B124" s="299"/>
      <c r="C124" s="269"/>
      <c r="D124" s="357"/>
      <c r="E124" s="357"/>
      <c r="F124" s="276"/>
      <c r="G124" s="276"/>
      <c r="H124" s="276"/>
      <c r="I124" s="276"/>
      <c r="J124" s="276"/>
      <c r="K124" s="276"/>
      <c r="L124" s="276"/>
      <c r="N124" s="358"/>
    </row>
    <row r="125" spans="1:16" s="132" customFormat="1" ht="15" customHeight="1">
      <c r="A125" s="201" t="s">
        <v>12</v>
      </c>
      <c r="B125" s="265" t="s">
        <v>297</v>
      </c>
      <c r="D125" s="276"/>
      <c r="E125" s="276"/>
      <c r="F125" s="276"/>
      <c r="G125" s="276"/>
      <c r="H125" s="276"/>
      <c r="I125" s="276"/>
      <c r="J125" s="276"/>
      <c r="K125" s="276"/>
      <c r="L125" s="276"/>
      <c r="N125" s="318">
        <f t="shared" ref="N125:N127" si="4">P125/(1-$P$2)</f>
        <v>264.28571428571428</v>
      </c>
      <c r="P125" s="236">
        <v>185</v>
      </c>
    </row>
    <row r="126" spans="1:16" s="132" customFormat="1" ht="15" customHeight="1">
      <c r="A126" s="201" t="s">
        <v>12</v>
      </c>
      <c r="B126" s="221" t="s">
        <v>298</v>
      </c>
      <c r="C126" s="219"/>
      <c r="D126" s="359"/>
      <c r="E126" s="359"/>
      <c r="F126" s="359"/>
      <c r="G126" s="359"/>
      <c r="H126" s="359"/>
      <c r="I126" s="359"/>
      <c r="J126" s="359"/>
      <c r="K126" s="359"/>
      <c r="L126" s="359"/>
      <c r="M126" s="219"/>
      <c r="N126" s="318">
        <f t="shared" si="4"/>
        <v>264.28571428571428</v>
      </c>
      <c r="P126" s="236">
        <v>185</v>
      </c>
    </row>
    <row r="127" spans="1:16" s="132" customFormat="1" ht="15" customHeight="1">
      <c r="A127" s="201" t="s">
        <v>12</v>
      </c>
      <c r="B127" s="221" t="s">
        <v>299</v>
      </c>
      <c r="C127" s="219"/>
      <c r="D127" s="359"/>
      <c r="E127" s="359"/>
      <c r="F127" s="359"/>
      <c r="G127" s="359"/>
      <c r="H127" s="359"/>
      <c r="I127" s="359"/>
      <c r="J127" s="359"/>
      <c r="K127" s="359"/>
      <c r="L127" s="359"/>
      <c r="M127" s="219"/>
      <c r="N127" s="318">
        <f t="shared" si="4"/>
        <v>528.57142857142856</v>
      </c>
      <c r="P127" s="236">
        <v>370</v>
      </c>
    </row>
    <row r="128" spans="1:16" s="132" customFormat="1" ht="15" customHeight="1">
      <c r="A128" s="233"/>
      <c r="B128" s="102"/>
      <c r="C128" s="102"/>
      <c r="D128" s="360"/>
      <c r="E128" s="360"/>
      <c r="F128" s="360"/>
      <c r="G128" s="360"/>
      <c r="H128" s="360"/>
      <c r="I128" s="360"/>
      <c r="J128" s="360"/>
      <c r="K128" s="360"/>
      <c r="L128" s="360"/>
      <c r="M128" s="102"/>
      <c r="N128" s="238"/>
    </row>
    <row r="129" spans="1:14" s="50" customFormat="1" ht="15" customHeight="1">
      <c r="A129" s="195"/>
      <c r="B129" s="210"/>
      <c r="C129" s="210"/>
      <c r="D129" s="361"/>
      <c r="E129" s="361"/>
      <c r="F129" s="361"/>
      <c r="G129" s="361"/>
      <c r="H129" s="361"/>
      <c r="I129" s="361"/>
      <c r="J129" s="361"/>
      <c r="K129" s="361"/>
      <c r="L129" s="361"/>
      <c r="M129" s="210"/>
      <c r="N129" s="362"/>
    </row>
    <row r="130" spans="1:14" s="50" customFormat="1" ht="15" customHeight="1">
      <c r="A130" s="195"/>
      <c r="B130" s="210"/>
      <c r="C130" s="210" t="s">
        <v>300</v>
      </c>
      <c r="D130" s="361"/>
      <c r="E130" s="361"/>
      <c r="F130" s="361"/>
      <c r="G130" s="361"/>
      <c r="H130" s="361"/>
      <c r="I130" s="361"/>
      <c r="J130" s="361"/>
      <c r="K130" s="361"/>
      <c r="L130" s="361"/>
      <c r="M130" s="210"/>
      <c r="N130" s="362"/>
    </row>
    <row r="131" spans="1:14" s="50" customFormat="1" ht="15" customHeight="1">
      <c r="A131" s="195"/>
      <c r="B131" s="210"/>
      <c r="C131" s="210"/>
      <c r="D131" s="361"/>
      <c r="E131" s="361"/>
      <c r="F131" s="361"/>
      <c r="G131" s="361"/>
      <c r="H131" s="361"/>
      <c r="I131" s="361"/>
      <c r="J131" s="361"/>
      <c r="K131" s="361"/>
      <c r="L131" s="361"/>
      <c r="M131" s="210"/>
      <c r="N131" s="362"/>
    </row>
    <row r="132" spans="1:14" s="50" customFormat="1" ht="15" customHeight="1">
      <c r="A132" s="195"/>
      <c r="B132" s="210"/>
      <c r="C132" s="210"/>
      <c r="D132" s="361"/>
      <c r="E132" s="361"/>
      <c r="F132" s="361"/>
      <c r="G132" s="361"/>
      <c r="H132" s="361"/>
      <c r="I132" s="361"/>
      <c r="J132" s="361"/>
      <c r="K132" s="361"/>
      <c r="L132" s="361"/>
      <c r="M132" s="210"/>
      <c r="N132" s="362"/>
    </row>
    <row r="133" spans="1:14" s="50" customFormat="1" ht="15" customHeight="1">
      <c r="A133" s="195"/>
      <c r="B133" s="210"/>
      <c r="C133" s="210"/>
      <c r="D133" s="361"/>
      <c r="E133" s="361"/>
      <c r="F133" s="361"/>
      <c r="G133" s="361"/>
      <c r="H133" s="361"/>
      <c r="I133" s="361"/>
      <c r="J133" s="361"/>
      <c r="K133" s="361"/>
      <c r="L133" s="361"/>
      <c r="M133" s="210"/>
      <c r="N133" s="362"/>
    </row>
    <row r="134" spans="1:14" s="50" customFormat="1" ht="15" customHeight="1">
      <c r="A134" s="195"/>
      <c r="B134" s="210"/>
      <c r="C134" s="210"/>
      <c r="D134" s="361"/>
      <c r="E134" s="361"/>
      <c r="F134" s="361"/>
      <c r="G134" s="361"/>
      <c r="H134" s="361"/>
      <c r="I134" s="361"/>
      <c r="J134" s="361"/>
      <c r="K134" s="361"/>
      <c r="L134" s="361"/>
      <c r="M134" s="210"/>
      <c r="N134" s="362"/>
    </row>
    <row r="135" spans="1:14" s="50" customFormat="1" ht="15" customHeight="1">
      <c r="A135" s="195"/>
      <c r="B135" s="210"/>
      <c r="C135" s="210"/>
      <c r="D135" s="361"/>
      <c r="E135" s="361"/>
      <c r="F135" s="361"/>
      <c r="G135" s="361"/>
      <c r="H135" s="361"/>
      <c r="I135" s="361"/>
      <c r="J135" s="361"/>
      <c r="K135" s="361"/>
      <c r="L135" s="361"/>
      <c r="M135" s="210"/>
      <c r="N135" s="362"/>
    </row>
    <row r="136" spans="1:14" s="50" customFormat="1" ht="15" customHeight="1">
      <c r="A136" s="195"/>
      <c r="B136" s="210"/>
      <c r="C136" s="210"/>
      <c r="D136" s="361"/>
      <c r="E136" s="361"/>
      <c r="F136" s="361"/>
      <c r="G136" s="361"/>
      <c r="H136" s="361"/>
      <c r="I136" s="361"/>
      <c r="J136" s="361"/>
      <c r="K136" s="361"/>
      <c r="L136" s="361"/>
      <c r="M136" s="210"/>
      <c r="N136" s="362"/>
    </row>
    <row r="137" spans="1:14" s="50" customFormat="1" ht="15" customHeight="1">
      <c r="A137" s="195"/>
      <c r="B137" s="210"/>
      <c r="C137" s="210"/>
      <c r="D137" s="361"/>
      <c r="E137" s="361"/>
      <c r="F137" s="361"/>
      <c r="G137" s="361"/>
      <c r="H137" s="361"/>
      <c r="I137" s="361"/>
      <c r="J137" s="361"/>
      <c r="K137" s="361"/>
      <c r="L137" s="361"/>
      <c r="M137" s="210"/>
      <c r="N137" s="362"/>
    </row>
    <row r="138" spans="1:14" s="50" customFormat="1" ht="15" customHeight="1">
      <c r="A138" s="195"/>
      <c r="B138" s="210"/>
      <c r="C138" s="210"/>
      <c r="D138" s="361"/>
      <c r="E138" s="361"/>
      <c r="F138" s="361"/>
      <c r="G138" s="361"/>
      <c r="H138" s="361"/>
      <c r="I138" s="361"/>
      <c r="J138" s="361"/>
      <c r="K138" s="361"/>
      <c r="L138" s="361"/>
      <c r="M138" s="210"/>
      <c r="N138" s="362"/>
    </row>
    <row r="139" spans="1:14" s="50" customFormat="1" ht="7.5" customHeight="1">
      <c r="A139" s="337"/>
      <c r="B139" s="337"/>
      <c r="C139" s="337"/>
      <c r="D139" s="337"/>
      <c r="E139" s="337"/>
      <c r="F139" s="337"/>
      <c r="G139" s="337"/>
      <c r="H139" s="337"/>
      <c r="I139" s="337"/>
      <c r="J139" s="337"/>
      <c r="K139" s="337"/>
      <c r="L139" s="337"/>
      <c r="M139" s="337"/>
      <c r="N139" s="337"/>
    </row>
    <row r="140" spans="1:14" s="363" customFormat="1" ht="15" customHeight="1">
      <c r="A140" s="518" t="str">
        <f>+'Dealer Fiberglass'!A49:F49</f>
        <v xml:space="preserve">EFFECTIVE DATE OF JANUARY 15, 2019FGG.  SUPERSEDES ALL PREVIOUS PRICE SCHEDULES.  DUE TO CONTINUOUS PRODUCT IMPROVEMENTS, PRICES AND PRODUCT FEATURES ARE SUBJECT TO CHANGE WITHOUT NOTICE.  POSSESSION OF THIS PRICE LIST DOES NOT CONSTITUTE AN OFFER TO SELL. </v>
      </c>
      <c r="B140" s="518"/>
      <c r="C140" s="518"/>
      <c r="D140" s="518"/>
      <c r="E140" s="518"/>
      <c r="F140" s="518"/>
      <c r="G140" s="518"/>
      <c r="H140" s="518"/>
      <c r="I140" s="518"/>
      <c r="J140" s="518"/>
      <c r="K140" s="518"/>
      <c r="L140" s="518"/>
      <c r="M140" s="518"/>
      <c r="N140" s="518"/>
    </row>
    <row r="141" spans="1:14" s="363" customFormat="1" ht="15" customHeight="1">
      <c r="A141" s="518"/>
      <c r="B141" s="518"/>
      <c r="C141" s="518"/>
      <c r="D141" s="518"/>
      <c r="E141" s="518"/>
      <c r="F141" s="518"/>
      <c r="G141" s="518"/>
      <c r="H141" s="518"/>
      <c r="I141" s="518"/>
      <c r="J141" s="518"/>
      <c r="K141" s="518"/>
      <c r="L141" s="518"/>
      <c r="M141" s="518"/>
      <c r="N141" s="518"/>
    </row>
    <row r="142" spans="1:14" s="50" customFormat="1" ht="15" customHeight="1">
      <c r="A142" s="521"/>
      <c r="B142" s="521"/>
      <c r="C142" s="521"/>
      <c r="D142" s="521"/>
      <c r="E142" s="521"/>
      <c r="F142" s="521"/>
      <c r="G142" s="521"/>
      <c r="H142" s="521"/>
      <c r="I142" s="521"/>
      <c r="J142" s="521"/>
      <c r="K142" s="521"/>
      <c r="L142" s="521"/>
      <c r="M142" s="521"/>
      <c r="N142" s="521"/>
    </row>
    <row r="143" spans="1:14" s="50" customFormat="1" ht="15" customHeight="1">
      <c r="A143" s="364"/>
      <c r="D143" s="333"/>
      <c r="E143" s="333"/>
      <c r="F143" s="333"/>
      <c r="G143" s="333"/>
      <c r="H143" s="333"/>
      <c r="I143" s="333"/>
      <c r="J143" s="333"/>
      <c r="K143" s="333"/>
      <c r="L143" s="337"/>
    </row>
    <row r="144" spans="1:14" s="50" customFormat="1" ht="15" customHeight="1">
      <c r="A144" s="521"/>
      <c r="B144" s="521"/>
      <c r="C144" s="521"/>
      <c r="D144" s="521"/>
      <c r="E144" s="521"/>
      <c r="F144" s="521"/>
      <c r="G144" s="521"/>
      <c r="H144" s="521"/>
      <c r="I144" s="521"/>
      <c r="J144" s="521"/>
      <c r="K144" s="521"/>
      <c r="L144" s="521"/>
      <c r="M144" s="521"/>
      <c r="N144" s="521"/>
    </row>
    <row r="145" spans="4:12" s="50" customFormat="1" ht="15" customHeight="1">
      <c r="D145" s="333"/>
      <c r="E145" s="333"/>
      <c r="F145" s="333"/>
      <c r="G145" s="333"/>
      <c r="H145" s="333"/>
      <c r="I145" s="333"/>
      <c r="J145" s="333"/>
      <c r="K145" s="333"/>
      <c r="L145" s="337"/>
    </row>
    <row r="146" spans="4:12" s="50" customFormat="1" ht="15" customHeight="1">
      <c r="D146" s="333"/>
      <c r="E146" s="333"/>
      <c r="F146" s="333"/>
      <c r="G146" s="333"/>
      <c r="H146" s="333"/>
      <c r="I146" s="333"/>
      <c r="J146" s="333"/>
      <c r="K146" s="333"/>
      <c r="L146" s="337"/>
    </row>
    <row r="147" spans="4:12" s="50" customFormat="1" ht="15" customHeight="1">
      <c r="D147" s="333"/>
      <c r="E147" s="333"/>
      <c r="F147" s="333"/>
      <c r="G147" s="333"/>
      <c r="H147" s="333"/>
      <c r="I147" s="333"/>
      <c r="J147" s="333"/>
      <c r="K147" s="333"/>
      <c r="L147" s="337"/>
    </row>
    <row r="148" spans="4:12" s="50" customFormat="1" ht="15" customHeight="1">
      <c r="D148" s="333"/>
      <c r="E148" s="333"/>
      <c r="F148" s="333"/>
      <c r="G148" s="333"/>
      <c r="H148" s="333"/>
      <c r="I148" s="333"/>
      <c r="J148" s="333"/>
      <c r="K148" s="333"/>
      <c r="L148" s="337"/>
    </row>
    <row r="149" spans="4:12" s="50" customFormat="1" ht="15" customHeight="1">
      <c r="D149" s="333"/>
      <c r="E149" s="333"/>
      <c r="F149" s="333"/>
      <c r="G149" s="333"/>
      <c r="H149" s="333"/>
      <c r="I149" s="333"/>
      <c r="J149" s="333"/>
      <c r="K149" s="333"/>
      <c r="L149" s="337"/>
    </row>
    <row r="150" spans="4:12" s="50" customFormat="1" ht="15" customHeight="1">
      <c r="D150" s="333"/>
      <c r="E150" s="333"/>
      <c r="F150" s="333"/>
      <c r="G150" s="333"/>
      <c r="H150" s="333"/>
      <c r="I150" s="333"/>
      <c r="J150" s="333"/>
      <c r="K150" s="333"/>
      <c r="L150" s="337"/>
    </row>
    <row r="151" spans="4:12" s="50" customFormat="1" ht="15" customHeight="1">
      <c r="D151" s="333"/>
      <c r="E151" s="333"/>
      <c r="F151" s="333"/>
      <c r="G151" s="333"/>
      <c r="H151" s="333"/>
      <c r="I151" s="333"/>
      <c r="J151" s="333"/>
      <c r="K151" s="333"/>
      <c r="L151" s="337"/>
    </row>
    <row r="152" spans="4:12" s="50" customFormat="1" ht="15" customHeight="1">
      <c r="D152" s="333"/>
      <c r="E152" s="333"/>
      <c r="F152" s="333"/>
      <c r="G152" s="333"/>
      <c r="H152" s="333"/>
      <c r="I152" s="333"/>
      <c r="J152" s="333"/>
      <c r="K152" s="333"/>
      <c r="L152" s="337"/>
    </row>
    <row r="153" spans="4:12" s="50" customFormat="1" ht="15" customHeight="1">
      <c r="D153" s="333"/>
      <c r="E153" s="333"/>
      <c r="F153" s="333"/>
      <c r="G153" s="333"/>
      <c r="H153" s="333"/>
      <c r="I153" s="333"/>
      <c r="J153" s="333"/>
      <c r="K153" s="333"/>
      <c r="L153" s="337"/>
    </row>
    <row r="154" spans="4:12" s="50" customFormat="1" ht="15" customHeight="1">
      <c r="D154" s="333"/>
      <c r="E154" s="333"/>
      <c r="F154" s="333"/>
      <c r="G154" s="333"/>
      <c r="H154" s="333"/>
      <c r="I154" s="333"/>
      <c r="J154" s="333"/>
      <c r="K154" s="333"/>
      <c r="L154" s="337"/>
    </row>
    <row r="155" spans="4:12" s="50" customFormat="1" ht="15" customHeight="1">
      <c r="D155" s="333"/>
      <c r="E155" s="333"/>
      <c r="F155" s="333"/>
      <c r="G155" s="333"/>
      <c r="H155" s="333"/>
      <c r="I155" s="333"/>
      <c r="J155" s="333"/>
      <c r="K155" s="333"/>
      <c r="L155" s="337"/>
    </row>
    <row r="156" spans="4:12" s="50" customFormat="1" ht="15" customHeight="1">
      <c r="D156" s="333"/>
      <c r="E156" s="333"/>
      <c r="F156" s="333"/>
      <c r="G156" s="333"/>
      <c r="H156" s="333"/>
      <c r="I156" s="333"/>
      <c r="J156" s="333"/>
      <c r="K156" s="333"/>
      <c r="L156" s="337"/>
    </row>
    <row r="157" spans="4:12" s="50" customFormat="1" ht="15" customHeight="1">
      <c r="D157" s="333"/>
      <c r="E157" s="333"/>
      <c r="F157" s="333"/>
      <c r="G157" s="333"/>
      <c r="H157" s="333"/>
      <c r="I157" s="333"/>
      <c r="J157" s="333"/>
      <c r="K157" s="333"/>
      <c r="L157" s="337"/>
    </row>
    <row r="158" spans="4:12" s="50" customFormat="1" ht="15" customHeight="1">
      <c r="D158" s="333"/>
      <c r="E158" s="333"/>
      <c r="F158" s="333"/>
      <c r="G158" s="333"/>
      <c r="H158" s="333"/>
      <c r="I158" s="333"/>
      <c r="J158" s="333"/>
      <c r="K158" s="333"/>
      <c r="L158" s="337"/>
    </row>
    <row r="159" spans="4:12" s="50" customFormat="1" ht="15" customHeight="1">
      <c r="D159" s="333"/>
      <c r="E159" s="333"/>
      <c r="F159" s="333"/>
      <c r="G159" s="333"/>
      <c r="H159" s="333"/>
      <c r="I159" s="333"/>
      <c r="J159" s="333"/>
      <c r="K159" s="333"/>
      <c r="L159" s="337"/>
    </row>
    <row r="160" spans="4:12" s="50" customFormat="1" ht="15" customHeight="1">
      <c r="D160" s="333"/>
      <c r="E160" s="333"/>
      <c r="F160" s="333"/>
      <c r="G160" s="333"/>
      <c r="H160" s="333"/>
      <c r="I160" s="333"/>
      <c r="J160" s="333"/>
      <c r="K160" s="333"/>
      <c r="L160" s="337"/>
    </row>
    <row r="161" spans="1:18" s="50" customFormat="1" ht="15" customHeight="1">
      <c r="D161" s="333"/>
      <c r="E161" s="333"/>
      <c r="F161" s="333"/>
      <c r="G161" s="333"/>
      <c r="H161" s="333"/>
      <c r="I161" s="333"/>
      <c r="J161" s="333"/>
      <c r="K161" s="333"/>
      <c r="L161" s="337"/>
    </row>
    <row r="162" spans="1:18" s="50" customFormat="1" ht="15" customHeight="1">
      <c r="D162" s="333"/>
      <c r="E162" s="333"/>
      <c r="F162" s="333"/>
      <c r="G162" s="333"/>
      <c r="H162" s="333"/>
      <c r="I162" s="333"/>
      <c r="J162" s="333"/>
      <c r="K162" s="333"/>
      <c r="L162" s="337"/>
    </row>
    <row r="163" spans="1:18" s="50" customFormat="1" ht="15" customHeight="1">
      <c r="D163" s="333"/>
      <c r="E163" s="333"/>
      <c r="F163" s="333"/>
      <c r="G163" s="333"/>
      <c r="H163" s="333"/>
      <c r="I163" s="333"/>
      <c r="J163" s="333"/>
      <c r="K163" s="333"/>
      <c r="L163" s="337"/>
    </row>
    <row r="164" spans="1:18" s="50" customFormat="1" ht="15" customHeight="1">
      <c r="D164" s="333"/>
      <c r="E164" s="333"/>
      <c r="F164" s="333"/>
      <c r="G164" s="333"/>
      <c r="H164" s="333"/>
      <c r="I164" s="333"/>
      <c r="J164" s="333"/>
      <c r="K164" s="333"/>
      <c r="L164" s="337"/>
    </row>
    <row r="165" spans="1:18" s="50" customFormat="1" ht="15" customHeight="1">
      <c r="D165" s="333"/>
      <c r="E165" s="333"/>
      <c r="F165" s="333"/>
      <c r="G165" s="333"/>
      <c r="H165" s="333"/>
      <c r="I165" s="333"/>
      <c r="J165" s="333"/>
      <c r="K165" s="333"/>
      <c r="L165" s="337"/>
    </row>
    <row r="166" spans="1:18" s="50" customFormat="1" ht="5.0999999999999996" customHeight="1">
      <c r="D166" s="333"/>
      <c r="E166" s="333"/>
      <c r="F166" s="333"/>
      <c r="G166" s="333"/>
      <c r="H166" s="333"/>
      <c r="I166" s="333"/>
      <c r="J166" s="333"/>
      <c r="K166" s="333"/>
      <c r="L166" s="337"/>
    </row>
    <row r="167" spans="1:18" s="132" customFormat="1" ht="15" customHeight="1">
      <c r="A167" s="269" t="s">
        <v>301</v>
      </c>
      <c r="D167" s="276"/>
      <c r="E167" s="276"/>
      <c r="H167" s="276"/>
      <c r="I167" s="276"/>
      <c r="J167" s="276"/>
      <c r="K167" s="276"/>
      <c r="L167" s="529" t="s">
        <v>16</v>
      </c>
      <c r="M167" s="529"/>
      <c r="N167" s="529"/>
      <c r="P167" s="449" t="s">
        <v>15</v>
      </c>
    </row>
    <row r="168" spans="1:18" s="132" customFormat="1" ht="5.0999999999999996" customHeight="1">
      <c r="A168" s="326"/>
      <c r="D168" s="276"/>
      <c r="E168" s="276"/>
      <c r="H168" s="276"/>
      <c r="I168" s="276"/>
      <c r="J168" s="276"/>
      <c r="K168" s="276"/>
      <c r="L168" s="276"/>
      <c r="M168" s="276"/>
    </row>
    <row r="169" spans="1:18" s="132" customFormat="1" ht="15" customHeight="1">
      <c r="A169" s="356" t="s">
        <v>302</v>
      </c>
      <c r="B169" s="276"/>
      <c r="C169" s="276"/>
      <c r="D169" s="276"/>
      <c r="E169" s="276"/>
      <c r="F169" s="276"/>
      <c r="G169" s="276"/>
      <c r="H169" s="276"/>
      <c r="I169" s="276"/>
      <c r="J169" s="276"/>
      <c r="K169" s="276"/>
      <c r="L169" s="365" t="s">
        <v>439</v>
      </c>
      <c r="M169" s="366" t="s">
        <v>440</v>
      </c>
      <c r="N169" s="367" t="s">
        <v>441</v>
      </c>
    </row>
    <row r="170" spans="1:18" s="132" customFormat="1" ht="15" customHeight="1">
      <c r="A170" s="201" t="s">
        <v>12</v>
      </c>
      <c r="B170" s="102" t="s">
        <v>303</v>
      </c>
      <c r="C170" s="276"/>
      <c r="D170" s="276"/>
      <c r="E170" s="276"/>
      <c r="F170" s="276"/>
      <c r="G170" s="276"/>
      <c r="H170" s="276"/>
      <c r="I170" s="276"/>
      <c r="J170" s="276"/>
      <c r="K170" s="276"/>
      <c r="L170" s="368">
        <f>P170/(1-$P$2)</f>
        <v>771.42857142857144</v>
      </c>
      <c r="M170" s="368">
        <f t="shared" ref="M170:N171" si="5">Q170/(1-$P$2)</f>
        <v>771.42857142857144</v>
      </c>
      <c r="N170" s="368">
        <f t="shared" si="5"/>
        <v>792.85714285714289</v>
      </c>
      <c r="O170" s="237"/>
      <c r="P170" s="369">
        <v>540</v>
      </c>
      <c r="Q170" s="369">
        <v>540</v>
      </c>
      <c r="R170" s="236">
        <v>555</v>
      </c>
    </row>
    <row r="171" spans="1:18" s="132" customFormat="1" ht="15" customHeight="1">
      <c r="A171" s="201" t="s">
        <v>12</v>
      </c>
      <c r="B171" s="219" t="s">
        <v>304</v>
      </c>
      <c r="C171" s="359"/>
      <c r="D171" s="359"/>
      <c r="E171" s="219"/>
      <c r="F171" s="359"/>
      <c r="G171" s="359"/>
      <c r="H171" s="359"/>
      <c r="I171" s="359"/>
      <c r="J171" s="359"/>
      <c r="K171" s="359"/>
      <c r="L171" s="352">
        <f>P171/(1-$P$2)</f>
        <v>864.28571428571433</v>
      </c>
      <c r="M171" s="352">
        <f t="shared" si="5"/>
        <v>864.28571428571433</v>
      </c>
      <c r="N171" s="352">
        <f t="shared" si="5"/>
        <v>885.71428571428578</v>
      </c>
      <c r="O171" s="237"/>
      <c r="P171" s="369">
        <v>605</v>
      </c>
      <c r="Q171" s="369">
        <v>605</v>
      </c>
      <c r="R171" s="236">
        <v>620</v>
      </c>
    </row>
    <row r="172" spans="1:18" s="132" customFormat="1" ht="5.0999999999999996" customHeight="1">
      <c r="D172" s="276"/>
      <c r="G172" s="102"/>
      <c r="H172" s="360"/>
      <c r="I172" s="360"/>
      <c r="J172" s="360"/>
      <c r="K172" s="360"/>
      <c r="L172" s="370"/>
      <c r="M172" s="370"/>
      <c r="N172" s="102"/>
      <c r="O172" s="237"/>
      <c r="P172" s="370"/>
      <c r="Q172" s="370"/>
      <c r="R172" s="102"/>
    </row>
    <row r="173" spans="1:18" s="132" customFormat="1" ht="15" customHeight="1">
      <c r="A173" s="371" t="s">
        <v>305</v>
      </c>
      <c r="B173" s="276"/>
      <c r="D173" s="276"/>
      <c r="G173" s="102"/>
      <c r="H173" s="360"/>
      <c r="I173" s="360"/>
      <c r="J173" s="360"/>
      <c r="K173" s="360"/>
      <c r="L173" s="370"/>
      <c r="M173" s="370"/>
      <c r="N173" s="233"/>
      <c r="O173" s="237"/>
      <c r="P173" s="370"/>
      <c r="Q173" s="370"/>
      <c r="R173" s="233"/>
    </row>
    <row r="174" spans="1:18" s="132" customFormat="1" ht="15" customHeight="1">
      <c r="A174" s="201" t="s">
        <v>12</v>
      </c>
      <c r="B174" s="326" t="s">
        <v>306</v>
      </c>
      <c r="D174" s="276"/>
      <c r="G174" s="102"/>
      <c r="H174" s="360"/>
      <c r="I174" s="360"/>
      <c r="J174" s="360"/>
      <c r="K174" s="360"/>
      <c r="L174" s="368">
        <f>P174/(1-$P$2)</f>
        <v>928.57142857142867</v>
      </c>
      <c r="M174" s="368">
        <f t="shared" ref="M174:N175" si="6">Q174/(1-$P$2)</f>
        <v>928.57142857142867</v>
      </c>
      <c r="N174" s="368">
        <f t="shared" si="6"/>
        <v>950.00000000000011</v>
      </c>
      <c r="O174" s="237"/>
      <c r="P174" s="369">
        <v>650</v>
      </c>
      <c r="Q174" s="369">
        <v>650</v>
      </c>
      <c r="R174" s="236">
        <v>665</v>
      </c>
    </row>
    <row r="175" spans="1:18" s="132" customFormat="1" ht="15" customHeight="1">
      <c r="A175" s="201" t="s">
        <v>12</v>
      </c>
      <c r="B175" s="372" t="s">
        <v>307</v>
      </c>
      <c r="C175" s="219"/>
      <c r="D175" s="359"/>
      <c r="E175" s="266"/>
      <c r="F175" s="219"/>
      <c r="G175" s="219"/>
      <c r="H175" s="359"/>
      <c r="I175" s="359"/>
      <c r="J175" s="359"/>
      <c r="K175" s="359"/>
      <c r="L175" s="352">
        <f>P175/(1-$P$2)</f>
        <v>1028.5714285714287</v>
      </c>
      <c r="M175" s="352">
        <f t="shared" si="6"/>
        <v>1028.5714285714287</v>
      </c>
      <c r="N175" s="352">
        <f t="shared" si="6"/>
        <v>1050</v>
      </c>
      <c r="O175" s="237"/>
      <c r="P175" s="369">
        <v>720</v>
      </c>
      <c r="Q175" s="369">
        <v>720</v>
      </c>
      <c r="R175" s="236">
        <v>735</v>
      </c>
    </row>
    <row r="176" spans="1:18" s="132" customFormat="1" ht="5.0999999999999996" customHeight="1">
      <c r="D176" s="276"/>
      <c r="E176" s="233"/>
      <c r="H176" s="276"/>
      <c r="I176" s="276"/>
      <c r="J176" s="276"/>
      <c r="K176" s="276"/>
      <c r="L176" s="368"/>
      <c r="M176" s="368"/>
      <c r="O176" s="237"/>
      <c r="P176" s="368"/>
      <c r="Q176" s="368"/>
    </row>
    <row r="177" spans="1:18" s="132" customFormat="1" ht="15" customHeight="1">
      <c r="A177" s="371" t="s">
        <v>308</v>
      </c>
      <c r="B177" s="276"/>
      <c r="D177" s="276"/>
      <c r="E177" s="233"/>
      <c r="H177" s="276"/>
      <c r="I177" s="276"/>
      <c r="J177" s="276"/>
      <c r="K177" s="276"/>
      <c r="L177" s="368"/>
      <c r="M177" s="276"/>
      <c r="N177" s="233"/>
      <c r="O177" s="237"/>
      <c r="P177" s="368"/>
      <c r="Q177" s="276"/>
      <c r="R177" s="233"/>
    </row>
    <row r="178" spans="1:18" s="132" customFormat="1" ht="15" customHeight="1">
      <c r="A178" s="201" t="s">
        <v>12</v>
      </c>
      <c r="B178" s="102" t="s">
        <v>309</v>
      </c>
      <c r="C178" s="276"/>
      <c r="D178" s="276"/>
      <c r="E178" s="233"/>
      <c r="F178" s="373"/>
      <c r="G178" s="276"/>
      <c r="H178" s="276"/>
      <c r="I178" s="276"/>
      <c r="J178" s="276"/>
      <c r="K178" s="276"/>
      <c r="L178" s="368">
        <f t="shared" ref="L178:N179" si="7">P178/(1-$P$2)</f>
        <v>1485.7142857142858</v>
      </c>
      <c r="M178" s="368">
        <f t="shared" si="7"/>
        <v>1485.7142857142858</v>
      </c>
      <c r="N178" s="368">
        <f t="shared" si="7"/>
        <v>1521.4285714285716</v>
      </c>
      <c r="O178" s="237"/>
      <c r="P178" s="369">
        <v>1040</v>
      </c>
      <c r="Q178" s="369">
        <v>1040</v>
      </c>
      <c r="R178" s="236">
        <v>1065</v>
      </c>
    </row>
    <row r="179" spans="1:18" s="132" customFormat="1" ht="15" customHeight="1">
      <c r="A179" s="201" t="s">
        <v>12</v>
      </c>
      <c r="B179" s="219" t="s">
        <v>310</v>
      </c>
      <c r="C179" s="219"/>
      <c r="D179" s="359"/>
      <c r="E179" s="359"/>
      <c r="F179" s="359"/>
      <c r="G179" s="219"/>
      <c r="H179" s="359"/>
      <c r="I179" s="359"/>
      <c r="J179" s="359"/>
      <c r="K179" s="359"/>
      <c r="L179" s="352">
        <f t="shared" si="7"/>
        <v>1571.4285714285716</v>
      </c>
      <c r="M179" s="352">
        <f t="shared" si="7"/>
        <v>1571.4285714285716</v>
      </c>
      <c r="N179" s="352">
        <f t="shared" si="7"/>
        <v>1592.8571428571429</v>
      </c>
      <c r="O179" s="237"/>
      <c r="P179" s="369">
        <v>1100</v>
      </c>
      <c r="Q179" s="369">
        <v>1100</v>
      </c>
      <c r="R179" s="236">
        <v>1115</v>
      </c>
    </row>
    <row r="180" spans="1:18" s="132" customFormat="1" ht="5.0999999999999996" customHeight="1">
      <c r="C180" s="102"/>
      <c r="D180" s="360"/>
      <c r="E180" s="360"/>
      <c r="H180" s="360"/>
      <c r="I180" s="360"/>
      <c r="J180" s="360"/>
      <c r="K180" s="360"/>
      <c r="L180" s="370"/>
      <c r="M180" s="370"/>
      <c r="O180" s="237"/>
      <c r="P180" s="370"/>
      <c r="Q180" s="370"/>
    </row>
    <row r="181" spans="1:18" s="132" customFormat="1" ht="15" customHeight="1">
      <c r="A181" s="371" t="s">
        <v>311</v>
      </c>
      <c r="B181" s="276"/>
      <c r="D181" s="360"/>
      <c r="E181" s="360"/>
      <c r="H181" s="360"/>
      <c r="I181" s="360"/>
      <c r="J181" s="360"/>
      <c r="K181" s="360"/>
      <c r="L181" s="370"/>
      <c r="M181" s="360"/>
      <c r="N181" s="233"/>
      <c r="O181" s="237"/>
      <c r="P181" s="370"/>
      <c r="Q181" s="360"/>
      <c r="R181" s="233"/>
    </row>
    <row r="182" spans="1:18" s="132" customFormat="1" ht="15" customHeight="1">
      <c r="A182" s="201" t="s">
        <v>12</v>
      </c>
      <c r="B182" s="102" t="s">
        <v>312</v>
      </c>
      <c r="H182" s="360"/>
      <c r="I182" s="360"/>
      <c r="J182" s="360"/>
      <c r="K182" s="360"/>
      <c r="L182" s="370">
        <f t="shared" ref="L182:N185" si="8">P182/(1-$P$2)</f>
        <v>2014.2857142857144</v>
      </c>
      <c r="M182" s="370">
        <f t="shared" si="8"/>
        <v>2014.2857142857144</v>
      </c>
      <c r="N182" s="237">
        <f t="shared" si="8"/>
        <v>2035.7142857142858</v>
      </c>
      <c r="O182" s="237"/>
      <c r="P182" s="369">
        <v>1410</v>
      </c>
      <c r="Q182" s="369">
        <v>1410</v>
      </c>
      <c r="R182" s="236">
        <v>1425</v>
      </c>
    </row>
    <row r="183" spans="1:18" s="132" customFormat="1" ht="15" customHeight="1">
      <c r="A183" s="201" t="s">
        <v>12</v>
      </c>
      <c r="B183" s="219" t="s">
        <v>313</v>
      </c>
      <c r="C183" s="219"/>
      <c r="D183" s="359"/>
      <c r="E183" s="266"/>
      <c r="F183" s="219"/>
      <c r="G183" s="219"/>
      <c r="H183" s="359"/>
      <c r="I183" s="359"/>
      <c r="J183" s="359"/>
      <c r="K183" s="359"/>
      <c r="L183" s="352">
        <f t="shared" si="8"/>
        <v>2114.2857142857142</v>
      </c>
      <c r="M183" s="352">
        <f t="shared" si="8"/>
        <v>2114.2857142857142</v>
      </c>
      <c r="N183" s="235">
        <f t="shared" si="8"/>
        <v>2135.7142857142858</v>
      </c>
      <c r="O183" s="237"/>
      <c r="P183" s="369">
        <v>1480</v>
      </c>
      <c r="Q183" s="369">
        <v>1480</v>
      </c>
      <c r="R183" s="236">
        <v>1495</v>
      </c>
    </row>
    <row r="184" spans="1:18" s="132" customFormat="1" ht="5.0999999999999996" customHeight="1">
      <c r="A184" s="233"/>
      <c r="B184" s="102"/>
      <c r="C184" s="102"/>
      <c r="D184" s="360"/>
      <c r="E184" s="302"/>
      <c r="F184" s="102"/>
      <c r="G184" s="102"/>
      <c r="H184" s="360"/>
      <c r="I184" s="360"/>
      <c r="J184" s="360"/>
      <c r="K184" s="360"/>
      <c r="L184" s="360"/>
      <c r="M184" s="370"/>
      <c r="N184" s="238"/>
      <c r="O184" s="237"/>
      <c r="P184" s="360"/>
      <c r="Q184" s="370"/>
      <c r="R184" s="238"/>
    </row>
    <row r="185" spans="1:18" s="102" customFormat="1" ht="15" customHeight="1">
      <c r="A185" s="201" t="s">
        <v>12</v>
      </c>
      <c r="B185" s="322" t="s">
        <v>443</v>
      </c>
      <c r="C185" s="323"/>
      <c r="D185" s="322"/>
      <c r="E185" s="322"/>
      <c r="F185" s="322"/>
      <c r="G185" s="322"/>
      <c r="H185" s="322"/>
      <c r="I185" s="322"/>
      <c r="J185" s="322"/>
      <c r="K185" s="323"/>
      <c r="L185" s="324"/>
      <c r="M185" s="323"/>
      <c r="N185" s="409">
        <f t="shared" si="8"/>
        <v>90</v>
      </c>
      <c r="P185" s="326"/>
      <c r="Q185" s="302"/>
      <c r="R185" s="236">
        <v>63</v>
      </c>
    </row>
    <row r="186" spans="1:18" s="132" customFormat="1" ht="5.0999999999999996" customHeight="1">
      <c r="D186" s="276"/>
      <c r="L186" s="276"/>
      <c r="M186" s="374"/>
      <c r="P186" s="102"/>
      <c r="Q186" s="102"/>
    </row>
    <row r="187" spans="1:18" s="132" customFormat="1" ht="15" customHeight="1">
      <c r="A187" s="356" t="s">
        <v>314</v>
      </c>
      <c r="B187" s="276"/>
      <c r="C187" s="276"/>
      <c r="D187" s="276"/>
      <c r="E187" s="326"/>
      <c r="F187" s="360"/>
      <c r="G187" s="102"/>
      <c r="H187" s="360"/>
      <c r="I187" s="360"/>
      <c r="J187" s="360"/>
      <c r="K187" s="360"/>
      <c r="L187" s="360"/>
      <c r="N187" s="320"/>
    </row>
    <row r="188" spans="1:18" s="132" customFormat="1" ht="5.0999999999999996" customHeight="1">
      <c r="C188" s="276"/>
      <c r="D188" s="276"/>
      <c r="E188" s="302"/>
      <c r="F188" s="102"/>
      <c r="G188" s="102"/>
      <c r="H188" s="360"/>
      <c r="I188" s="360"/>
      <c r="J188" s="360"/>
      <c r="K188" s="360"/>
      <c r="L188" s="360"/>
      <c r="M188" s="360"/>
    </row>
    <row r="189" spans="1:18" s="132" customFormat="1" ht="15" customHeight="1">
      <c r="A189" s="201" t="s">
        <v>12</v>
      </c>
      <c r="B189" s="373" t="s">
        <v>315</v>
      </c>
      <c r="C189" s="276"/>
      <c r="D189" s="276"/>
      <c r="E189" s="302"/>
      <c r="F189" s="102"/>
      <c r="G189" s="102"/>
      <c r="H189" s="360"/>
      <c r="I189" s="360"/>
      <c r="J189" s="360"/>
      <c r="K189" s="360"/>
      <c r="L189" s="360"/>
      <c r="N189" s="318">
        <f t="shared" ref="N189:N194" si="9">P189/(1-$P$2)</f>
        <v>128.57142857142858</v>
      </c>
      <c r="P189" s="236">
        <v>90</v>
      </c>
    </row>
    <row r="190" spans="1:18" s="132" customFormat="1" ht="15" customHeight="1">
      <c r="A190" s="201" t="s">
        <v>12</v>
      </c>
      <c r="B190" s="372" t="s">
        <v>316</v>
      </c>
      <c r="C190" s="219"/>
      <c r="D190" s="359"/>
      <c r="E190" s="266"/>
      <c r="F190" s="219"/>
      <c r="G190" s="219"/>
      <c r="H190" s="359"/>
      <c r="I190" s="359"/>
      <c r="J190" s="359"/>
      <c r="K190" s="359"/>
      <c r="L190" s="359"/>
      <c r="M190" s="219"/>
      <c r="N190" s="318">
        <f t="shared" si="9"/>
        <v>178.57142857142858</v>
      </c>
      <c r="P190" s="236">
        <v>125</v>
      </c>
    </row>
    <row r="191" spans="1:18" s="132" customFormat="1" ht="15" customHeight="1">
      <c r="A191" s="201" t="s">
        <v>12</v>
      </c>
      <c r="B191" s="375" t="s">
        <v>317</v>
      </c>
      <c r="C191" s="265"/>
      <c r="D191" s="376"/>
      <c r="E191" s="325"/>
      <c r="F191" s="377"/>
      <c r="G191" s="378"/>
      <c r="H191" s="378"/>
      <c r="I191" s="378"/>
      <c r="J191" s="378"/>
      <c r="K191" s="378"/>
      <c r="L191" s="378"/>
      <c r="M191" s="265"/>
      <c r="N191" s="318">
        <f t="shared" si="9"/>
        <v>64.285714285714292</v>
      </c>
      <c r="P191" s="241">
        <v>45</v>
      </c>
    </row>
    <row r="192" spans="1:18" s="132" customFormat="1" ht="15" customHeight="1">
      <c r="A192" s="201" t="s">
        <v>12</v>
      </c>
      <c r="B192" s="379" t="s">
        <v>318</v>
      </c>
      <c r="C192" s="221"/>
      <c r="D192" s="380"/>
      <c r="E192" s="380"/>
      <c r="F192" s="380"/>
      <c r="G192" s="380"/>
      <c r="H192" s="380"/>
      <c r="I192" s="380"/>
      <c r="J192" s="380"/>
      <c r="K192" s="380"/>
      <c r="L192" s="380"/>
      <c r="M192" s="221"/>
      <c r="N192" s="318">
        <f t="shared" si="9"/>
        <v>100</v>
      </c>
      <c r="P192" s="241">
        <v>70</v>
      </c>
    </row>
    <row r="193" spans="1:16" s="132" customFormat="1" ht="15" customHeight="1">
      <c r="A193" s="201" t="s">
        <v>12</v>
      </c>
      <c r="B193" s="375" t="s">
        <v>319</v>
      </c>
      <c r="C193" s="376"/>
      <c r="D193" s="376"/>
      <c r="E193" s="377"/>
      <c r="F193" s="378"/>
      <c r="G193" s="226"/>
      <c r="H193" s="378"/>
      <c r="I193" s="378"/>
      <c r="J193" s="378"/>
      <c r="K193" s="378"/>
      <c r="L193" s="378"/>
      <c r="M193" s="265"/>
      <c r="N193" s="318">
        <f t="shared" si="9"/>
        <v>321.42857142857144</v>
      </c>
      <c r="P193" s="241">
        <v>225</v>
      </c>
    </row>
    <row r="194" spans="1:16" s="132" customFormat="1" ht="15" customHeight="1">
      <c r="A194" s="201" t="s">
        <v>12</v>
      </c>
      <c r="B194" s="221" t="s">
        <v>320</v>
      </c>
      <c r="C194" s="221"/>
      <c r="D194" s="221"/>
      <c r="E194" s="221"/>
      <c r="F194" s="221"/>
      <c r="G194" s="221"/>
      <c r="H194" s="221"/>
      <c r="I194" s="221"/>
      <c r="J194" s="221"/>
      <c r="K194" s="221"/>
      <c r="L194" s="221"/>
      <c r="M194" s="221"/>
      <c r="N194" s="318">
        <f t="shared" si="9"/>
        <v>78.571428571428569</v>
      </c>
      <c r="P194" s="241">
        <v>55</v>
      </c>
    </row>
    <row r="195" spans="1:16" s="50" customFormat="1" ht="15" customHeight="1">
      <c r="A195" s="333"/>
      <c r="B195" s="331"/>
      <c r="C195" s="353"/>
      <c r="D195" s="353"/>
      <c r="E195" s="381"/>
      <c r="F195" s="346"/>
      <c r="G195" s="227"/>
      <c r="H195" s="382"/>
      <c r="I195" s="382"/>
      <c r="J195" s="382"/>
      <c r="K195" s="382"/>
      <c r="L195" s="383"/>
      <c r="M195" s="199"/>
      <c r="N195" s="199"/>
    </row>
    <row r="196" spans="1:16" s="50" customFormat="1" ht="15" customHeight="1">
      <c r="A196" s="333"/>
      <c r="B196" s="332"/>
      <c r="C196" s="333"/>
      <c r="D196" s="333"/>
      <c r="E196" s="217"/>
      <c r="F196" s="354"/>
      <c r="G196" s="210"/>
      <c r="H196" s="361"/>
      <c r="I196" s="361"/>
      <c r="J196" s="361"/>
      <c r="K196" s="361"/>
      <c r="L196" s="337"/>
    </row>
    <row r="197" spans="1:16" s="210" customFormat="1" ht="15" customHeight="1">
      <c r="B197" s="326"/>
      <c r="D197" s="384"/>
      <c r="E197" s="217"/>
      <c r="F197" s="354"/>
      <c r="H197" s="361"/>
      <c r="I197" s="361"/>
      <c r="J197" s="361"/>
      <c r="K197" s="361"/>
      <c r="L197" s="354"/>
    </row>
    <row r="198" spans="1:16" s="210" customFormat="1" ht="15" customHeight="1">
      <c r="B198" s="314"/>
      <c r="D198" s="362"/>
      <c r="E198" s="217"/>
      <c r="F198" s="314"/>
      <c r="G198" s="361"/>
      <c r="H198" s="361"/>
      <c r="I198" s="361"/>
      <c r="J198" s="361"/>
      <c r="K198" s="361"/>
      <c r="L198" s="354"/>
    </row>
    <row r="199" spans="1:16" s="210" customFormat="1" ht="15" customHeight="1">
      <c r="A199" s="527"/>
      <c r="B199" s="527"/>
      <c r="C199" s="527"/>
      <c r="D199" s="527"/>
      <c r="E199" s="527"/>
      <c r="F199" s="527"/>
      <c r="G199" s="527"/>
      <c r="H199" s="527"/>
      <c r="I199" s="527"/>
      <c r="J199" s="527"/>
      <c r="K199" s="527"/>
      <c r="L199" s="527"/>
      <c r="M199" s="527"/>
      <c r="N199" s="527"/>
    </row>
    <row r="200" spans="1:16" s="210" customFormat="1" ht="15" customHeight="1">
      <c r="B200" s="361"/>
      <c r="D200" s="362"/>
      <c r="E200" s="362"/>
      <c r="G200" s="361"/>
      <c r="J200" s="362"/>
      <c r="K200" s="362"/>
      <c r="L200" s="354"/>
    </row>
    <row r="201" spans="1:16" s="210" customFormat="1" ht="15" customHeight="1">
      <c r="B201" s="361"/>
      <c r="D201" s="362"/>
      <c r="E201" s="362"/>
      <c r="G201" s="361"/>
      <c r="J201" s="362"/>
      <c r="K201" s="362"/>
      <c r="L201" s="354"/>
    </row>
    <row r="202" spans="1:16" s="210" customFormat="1" ht="15" customHeight="1">
      <c r="B202" s="361"/>
      <c r="D202" s="362"/>
      <c r="E202" s="362"/>
      <c r="G202" s="361"/>
      <c r="J202" s="362"/>
      <c r="K202" s="362"/>
      <c r="L202" s="354"/>
    </row>
    <row r="203" spans="1:16" s="210" customFormat="1" ht="15" customHeight="1">
      <c r="B203" s="361"/>
      <c r="D203" s="362"/>
      <c r="E203" s="362"/>
      <c r="G203" s="361"/>
      <c r="J203" s="362"/>
      <c r="K203" s="362"/>
      <c r="L203" s="354"/>
    </row>
    <row r="204" spans="1:16" s="210" customFormat="1" ht="15" customHeight="1">
      <c r="B204" s="361"/>
      <c r="D204" s="362"/>
      <c r="E204" s="362"/>
      <c r="G204" s="361"/>
      <c r="J204" s="362"/>
      <c r="K204" s="362"/>
      <c r="L204" s="354"/>
    </row>
    <row r="205" spans="1:16" s="210" customFormat="1" ht="15" customHeight="1">
      <c r="B205" s="361"/>
      <c r="D205" s="362"/>
      <c r="E205" s="362"/>
      <c r="G205" s="361"/>
      <c r="J205" s="362"/>
      <c r="K205" s="362"/>
      <c r="L205" s="354"/>
    </row>
    <row r="206" spans="1:16" s="210" customFormat="1" ht="15" customHeight="1">
      <c r="B206" s="361"/>
      <c r="D206" s="362"/>
      <c r="E206" s="362"/>
      <c r="G206" s="361"/>
      <c r="J206" s="362"/>
      <c r="K206" s="362"/>
      <c r="L206" s="354"/>
    </row>
    <row r="207" spans="1:16" s="210" customFormat="1" ht="15" customHeight="1">
      <c r="B207" s="361"/>
      <c r="D207" s="362"/>
      <c r="E207" s="362"/>
      <c r="G207" s="361"/>
      <c r="J207" s="362"/>
      <c r="K207" s="362"/>
      <c r="L207" s="354"/>
    </row>
    <row r="208" spans="1:16" s="210" customFormat="1" ht="15" customHeight="1">
      <c r="B208" s="361"/>
      <c r="D208" s="362"/>
      <c r="E208" s="362"/>
      <c r="G208" s="361"/>
      <c r="J208" s="362"/>
      <c r="K208" s="362"/>
      <c r="L208" s="354"/>
    </row>
    <row r="209" spans="1:14" s="210" customFormat="1" ht="15" customHeight="1">
      <c r="B209" s="361"/>
      <c r="D209" s="362"/>
      <c r="E209" s="362"/>
      <c r="G209" s="361"/>
      <c r="J209" s="362"/>
      <c r="K209" s="362"/>
      <c r="L209" s="354"/>
    </row>
    <row r="210" spans="1:14" s="210" customFormat="1" ht="19.5" customHeight="1">
      <c r="B210" s="361"/>
      <c r="D210" s="362"/>
      <c r="E210" s="362"/>
      <c r="G210" s="361"/>
      <c r="J210" s="362"/>
      <c r="K210" s="362"/>
      <c r="L210" s="354"/>
    </row>
    <row r="211" spans="1:14" s="385" customFormat="1" ht="15" customHeight="1">
      <c r="A211" s="518" t="str">
        <f>+'Dealer Fiberglass'!A49:F49</f>
        <v xml:space="preserve">EFFECTIVE DATE OF JANUARY 15, 2019FGG.  SUPERSEDES ALL PREVIOUS PRICE SCHEDULES.  DUE TO CONTINUOUS PRODUCT IMPROVEMENTS, PRICES AND PRODUCT FEATURES ARE SUBJECT TO CHANGE WITHOUT NOTICE.  POSSESSION OF THIS PRICE LIST DOES NOT CONSTITUTE AN OFFER TO SELL. </v>
      </c>
      <c r="B211" s="518"/>
      <c r="C211" s="518"/>
      <c r="D211" s="518"/>
      <c r="E211" s="518"/>
      <c r="F211" s="518"/>
      <c r="G211" s="518"/>
      <c r="H211" s="518"/>
      <c r="I211" s="518"/>
      <c r="J211" s="518"/>
      <c r="K211" s="518"/>
      <c r="L211" s="518"/>
      <c r="M211" s="518"/>
      <c r="N211" s="518"/>
    </row>
    <row r="212" spans="1:14" s="385" customFormat="1" ht="15" customHeight="1">
      <c r="A212" s="518"/>
      <c r="B212" s="518"/>
      <c r="C212" s="518"/>
      <c r="D212" s="518"/>
      <c r="E212" s="518"/>
      <c r="F212" s="518"/>
      <c r="G212" s="518"/>
      <c r="H212" s="518"/>
      <c r="I212" s="518"/>
      <c r="J212" s="518"/>
      <c r="K212" s="518"/>
      <c r="L212" s="518"/>
      <c r="M212" s="518"/>
      <c r="N212" s="518"/>
    </row>
    <row r="213" spans="1:14" s="50" customFormat="1" ht="16.5"/>
    <row r="214" spans="1:14" s="50" customFormat="1" ht="16.5"/>
    <row r="215" spans="1:14" s="50" customFormat="1" ht="16.5"/>
    <row r="216" spans="1:14" s="50" customFormat="1" ht="16.5"/>
  </sheetData>
  <mergeCells count="20">
    <mergeCell ref="A211:N212"/>
    <mergeCell ref="L102:N102"/>
    <mergeCell ref="A110:N110"/>
    <mergeCell ref="A140:N141"/>
    <mergeCell ref="A142:N142"/>
    <mergeCell ref="A144:N144"/>
    <mergeCell ref="L167:N167"/>
    <mergeCell ref="Q69:Z69"/>
    <mergeCell ref="A73:N74"/>
    <mergeCell ref="A76:N76"/>
    <mergeCell ref="A77:N77"/>
    <mergeCell ref="A199:N199"/>
    <mergeCell ref="A85:N85"/>
    <mergeCell ref="A48:N48"/>
    <mergeCell ref="A62:N62"/>
    <mergeCell ref="A1:N1"/>
    <mergeCell ref="A2:N2"/>
    <mergeCell ref="A3:N3"/>
    <mergeCell ref="A8:N8"/>
    <mergeCell ref="B46:N47"/>
  </mergeCells>
  <printOptions horizontalCentered="1" verticalCentered="1"/>
  <pageMargins left="0.5" right="0" top="0" bottom="0" header="0.3" footer="0.3"/>
  <pageSetup scale="67" orientation="portrait" r:id="rId1"/>
  <rowBreaks count="1" manualBreakCount="1">
    <brk id="74" max="1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15</vt:i4>
      </vt:variant>
    </vt:vector>
  </HeadingPairs>
  <TitlesOfParts>
    <vt:vector size="25" baseType="lpstr">
      <vt:lpstr>Cover Sheet</vt:lpstr>
      <vt:lpstr>Calculator Tips</vt:lpstr>
      <vt:lpstr>Dealer Fiberglass</vt:lpstr>
      <vt:lpstr>Options</vt:lpstr>
      <vt:lpstr>THULE</vt:lpstr>
      <vt:lpstr>DCU</vt:lpstr>
      <vt:lpstr>MT3</vt:lpstr>
      <vt:lpstr>Commercial Fiberglass</vt:lpstr>
      <vt:lpstr>Roof Rack Options</vt:lpstr>
      <vt:lpstr>Ranger</vt:lpstr>
      <vt:lpstr>'Commercial Fiberglass'!Print_Area</vt:lpstr>
      <vt:lpstr>DCU!Print_Area</vt:lpstr>
      <vt:lpstr>'Dealer Fiberglass'!Print_Area</vt:lpstr>
      <vt:lpstr>'MT3'!Print_Area</vt:lpstr>
      <vt:lpstr>Options!Print_Area</vt:lpstr>
      <vt:lpstr>Ranger!Print_Area</vt:lpstr>
      <vt:lpstr>'Roof Rack Options'!Print_Area</vt:lpstr>
      <vt:lpstr>THULE!Print_Area</vt:lpstr>
      <vt:lpstr>'Commercial Fiberglass'!Print_Titles</vt:lpstr>
      <vt:lpstr>DCU!Print_Titles</vt:lpstr>
      <vt:lpstr>'Dealer Fiberglass'!Print_Titles</vt:lpstr>
      <vt:lpstr>'MT3'!Print_Titles</vt:lpstr>
      <vt:lpstr>Options!Print_Titles</vt:lpstr>
      <vt:lpstr>'Roof Rack Options'!Print_Titles</vt:lpstr>
      <vt:lpstr>THULE!Print_Titles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Lauren Sedillo</dc:creator>
  <cp:lastModifiedBy>Doug Hollingsworth</cp:lastModifiedBy>
  <cp:lastPrinted>2018-11-30T19:20:01Z</cp:lastPrinted>
  <dcterms:created xsi:type="dcterms:W3CDTF">2015-12-29T15:37:49Z</dcterms:created>
  <dcterms:modified xsi:type="dcterms:W3CDTF">2019-01-15T20:40:55Z</dcterms:modified>
</cp:coreProperties>
</file>